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41" i="2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K42"/>
  <c r="D42"/>
  <c r="F42"/>
  <c r="I42"/>
  <c r="H42"/>
  <c r="G42"/>
  <c r="E42"/>
  <c r="D4" i="1"/>
  <c r="D11"/>
  <c r="J42" i="2" l="1"/>
  <c r="G41" i="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E41"/>
  <c r="D14"/>
  <c r="F14" s="1"/>
  <c r="D13"/>
  <c r="F13" s="1"/>
  <c r="D12"/>
  <c r="F12" s="1"/>
  <c r="F11"/>
  <c r="D10"/>
  <c r="F10" s="1"/>
  <c r="D9"/>
  <c r="F9" s="1"/>
  <c r="D8"/>
  <c r="F8" s="1"/>
  <c r="D7"/>
  <c r="F7" s="1"/>
  <c r="D6"/>
  <c r="F6" s="1"/>
  <c r="D5"/>
  <c r="F5" s="1"/>
  <c r="F4"/>
  <c r="F41" l="1"/>
  <c r="D41"/>
</calcChain>
</file>

<file path=xl/sharedStrings.xml><?xml version="1.0" encoding="utf-8"?>
<sst xmlns="http://schemas.openxmlformats.org/spreadsheetml/2006/main" count="96" uniqueCount="55">
  <si>
    <t>адрес</t>
  </si>
  <si>
    <t>в т.ч. ВДГО</t>
  </si>
  <si>
    <t>кол-во проживающих</t>
  </si>
  <si>
    <t>площадь</t>
  </si>
  <si>
    <t>п. Подгорный д.2</t>
  </si>
  <si>
    <t>п. Подгорный д.3</t>
  </si>
  <si>
    <t>п. Подгорный д.4</t>
  </si>
  <si>
    <t>п. Подгорный д.5</t>
  </si>
  <si>
    <t>п. Подгорный д.6</t>
  </si>
  <si>
    <t>п. Подгорный д.7</t>
  </si>
  <si>
    <t>п. Подгорный д.8</t>
  </si>
  <si>
    <t>п. Подгорный д.9</t>
  </si>
  <si>
    <t>п. Подгорный д.16</t>
  </si>
  <si>
    <t>п. Подгорный д.20</t>
  </si>
  <si>
    <t>п. Подгорный д.22</t>
  </si>
  <si>
    <t>п. Подгорный д.31</t>
  </si>
  <si>
    <t>п. Подгорный д.32</t>
  </si>
  <si>
    <t>п. Подгорный д.36</t>
  </si>
  <si>
    <t>п. Подгорный д.38</t>
  </si>
  <si>
    <t>п. Подгорный д.43</t>
  </si>
  <si>
    <t>д.Игумново д.4</t>
  </si>
  <si>
    <t>с.Чуровское д.4</t>
  </si>
  <si>
    <t>с.Чуровское д.12</t>
  </si>
  <si>
    <t>с.Чуровское д.13</t>
  </si>
  <si>
    <t>с.Чуровское д.14</t>
  </si>
  <si>
    <t>с.Чуровское д.15</t>
  </si>
  <si>
    <t>с.Чуровское д.20</t>
  </si>
  <si>
    <t>с.Чуровское д.21</t>
  </si>
  <si>
    <t>с.Чуровское д.24</t>
  </si>
  <si>
    <t>с.Чуровское д.46</t>
  </si>
  <si>
    <t>с.Чуровское д.68</t>
  </si>
  <si>
    <t>с.Чуровское д.70</t>
  </si>
  <si>
    <t>с.Чуровское д.71</t>
  </si>
  <si>
    <t>с.Чуровское д.73</t>
  </si>
  <si>
    <t>с.Чуровское д.75</t>
  </si>
  <si>
    <t>с.Чуровское д.76</t>
  </si>
  <si>
    <t>с.Чуровское д.81</t>
  </si>
  <si>
    <t>Итого:</t>
  </si>
  <si>
    <t>д.Селецкая д.2</t>
  </si>
  <si>
    <t>д.Селецкая  д.4</t>
  </si>
  <si>
    <t>д.Селецкая  д.5</t>
  </si>
  <si>
    <t>д.Селецкая  д.29</t>
  </si>
  <si>
    <t>сод. и рем жилья  без ВДГО</t>
  </si>
  <si>
    <t>Начисление  услуги по содержанию и ремонту жилья  за  2012  год</t>
  </si>
  <si>
    <t xml:space="preserve">всего начислено  за  2012 год </t>
  </si>
  <si>
    <t>опачено  за  2012 год</t>
  </si>
  <si>
    <t>год постройки</t>
  </si>
  <si>
    <t>кол-во этажей</t>
  </si>
  <si>
    <t>кол-во квартир</t>
  </si>
  <si>
    <t>общая площадь</t>
  </si>
  <si>
    <t>в т.ч ВДГО</t>
  </si>
  <si>
    <t xml:space="preserve">всего начислено  сод.жилья  за  2012 год </t>
  </si>
  <si>
    <t>опачено сод.жилья   за  2012 год</t>
  </si>
  <si>
    <t xml:space="preserve">Затраты всего -сод.жилья </t>
  </si>
  <si>
    <t>Информация по содержанию и ремонту жилья  за  2012 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</si>
</sst>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Fill="1" applyBorder="1" applyAlignment="1">
      <alignment wrapText="1"/>
    </xf>
    <xf numFmtId="2" fontId="0" fillId="0" borderId="1" xfId="0" applyNumberFormat="1" applyBorder="1"/>
    <xf numFmtId="2" fontId="3" fillId="0" borderId="1" xfId="0" applyNumberFormat="1" applyFont="1" applyBorder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H3" sqref="H3"/>
    </sheetView>
  </sheetViews>
  <sheetFormatPr defaultRowHeight="15"/>
  <cols>
    <col min="1" max="1" width="20.28515625" customWidth="1"/>
    <col min="2" max="2" width="9" customWidth="1"/>
    <col min="3" max="3" width="8.42578125" customWidth="1"/>
    <col min="4" max="4" width="13.5703125" customWidth="1"/>
    <col min="5" max="5" width="11.7109375" customWidth="1"/>
    <col min="6" max="6" width="12" customWidth="1"/>
    <col min="7" max="7" width="10.85546875" customWidth="1"/>
    <col min="11" max="11" width="9" customWidth="1"/>
    <col min="12" max="12" width="8.5703125" customWidth="1"/>
  </cols>
  <sheetData>
    <row r="1" spans="1:12" ht="15.75">
      <c r="A1" s="13" t="s">
        <v>43</v>
      </c>
      <c r="B1" s="13"/>
      <c r="C1" s="13"/>
      <c r="D1" s="13"/>
      <c r="E1" s="13"/>
      <c r="F1" s="13"/>
      <c r="G1" s="13"/>
    </row>
    <row r="2" spans="1:12" ht="15.75">
      <c r="A2" s="1"/>
      <c r="B2" s="1"/>
      <c r="C2" s="1"/>
      <c r="D2" s="1"/>
      <c r="E2" s="1"/>
      <c r="F2" s="1"/>
      <c r="G2" s="1"/>
    </row>
    <row r="3" spans="1:12" ht="73.5" customHeight="1">
      <c r="A3" s="2" t="s">
        <v>0</v>
      </c>
      <c r="B3" s="2" t="s">
        <v>3</v>
      </c>
      <c r="C3" s="3" t="s">
        <v>2</v>
      </c>
      <c r="D3" s="3" t="s">
        <v>44</v>
      </c>
      <c r="E3" s="2" t="s">
        <v>1</v>
      </c>
      <c r="F3" s="3" t="s">
        <v>42</v>
      </c>
      <c r="G3" s="3" t="s">
        <v>45</v>
      </c>
      <c r="H3" s="6"/>
      <c r="I3" s="6"/>
      <c r="J3" s="6"/>
      <c r="K3" s="6"/>
      <c r="L3" s="6"/>
    </row>
    <row r="4" spans="1:12" ht="15.75">
      <c r="A4" s="4" t="s">
        <v>4</v>
      </c>
      <c r="B4" s="4">
        <v>231.1</v>
      </c>
      <c r="C4" s="4">
        <v>11</v>
      </c>
      <c r="D4" s="4">
        <f>12493.32+9532.79+9151.56</f>
        <v>31177.67</v>
      </c>
      <c r="E4" s="4">
        <v>1968.99</v>
      </c>
      <c r="F4" s="4">
        <f>D4-E4</f>
        <v>29208.679999999997</v>
      </c>
      <c r="G4" s="4">
        <v>30487.33</v>
      </c>
      <c r="H4" s="6"/>
      <c r="I4" s="6"/>
      <c r="J4" s="6"/>
      <c r="K4" s="6"/>
      <c r="L4" s="6"/>
    </row>
    <row r="5" spans="1:12" ht="15.75">
      <c r="A5" s="4" t="s">
        <v>5</v>
      </c>
      <c r="B5" s="4">
        <v>544.29999999999995</v>
      </c>
      <c r="C5" s="4">
        <v>23</v>
      </c>
      <c r="D5" s="4">
        <f>21554.28+22468.71+29424.9</f>
        <v>73447.89</v>
      </c>
      <c r="E5" s="4">
        <v>4637.43</v>
      </c>
      <c r="F5" s="4">
        <f t="shared" ref="F5:F40" si="0">D5-E5</f>
        <v>68810.459999999992</v>
      </c>
      <c r="G5" s="4">
        <v>72347.08</v>
      </c>
      <c r="H5" s="6"/>
      <c r="I5" s="6"/>
      <c r="J5" s="6"/>
      <c r="K5" s="6"/>
      <c r="L5" s="6"/>
    </row>
    <row r="6" spans="1:12" ht="15.75">
      <c r="A6" s="4" t="s">
        <v>6</v>
      </c>
      <c r="B6" s="4">
        <v>693.2</v>
      </c>
      <c r="C6" s="4">
        <v>40</v>
      </c>
      <c r="D6" s="4">
        <f>37474.38+28615.29+27450.72</f>
        <v>93540.39</v>
      </c>
      <c r="E6" s="4">
        <v>5906.07</v>
      </c>
      <c r="F6" s="4">
        <f t="shared" si="0"/>
        <v>87634.32</v>
      </c>
      <c r="G6" s="4">
        <v>92507.14</v>
      </c>
      <c r="H6" s="6"/>
      <c r="I6" s="6"/>
      <c r="J6" s="6"/>
      <c r="K6" s="6"/>
      <c r="L6" s="6"/>
    </row>
    <row r="7" spans="1:12" ht="15.75">
      <c r="A7" s="4" t="s">
        <v>7</v>
      </c>
      <c r="B7" s="4">
        <v>739.9</v>
      </c>
      <c r="C7" s="4">
        <v>35</v>
      </c>
      <c r="D7" s="4">
        <f>29230.32+30375.75+39741</f>
        <v>99347.07</v>
      </c>
      <c r="E7" s="4">
        <v>5808.93</v>
      </c>
      <c r="F7" s="4">
        <f t="shared" si="0"/>
        <v>93538.140000000014</v>
      </c>
      <c r="G7" s="4">
        <v>96672.41</v>
      </c>
      <c r="H7" s="6"/>
      <c r="I7" s="6"/>
      <c r="J7" s="6"/>
      <c r="K7" s="6"/>
      <c r="L7" s="6"/>
    </row>
    <row r="8" spans="1:12" ht="15.75">
      <c r="A8" s="4" t="s">
        <v>8</v>
      </c>
      <c r="B8" s="4">
        <v>727.1</v>
      </c>
      <c r="C8" s="4">
        <v>37</v>
      </c>
      <c r="D8" s="4">
        <f>39307.02+30014.67+28793.16</f>
        <v>98114.85</v>
      </c>
      <c r="E8" s="4">
        <v>6194.91</v>
      </c>
      <c r="F8" s="4">
        <f t="shared" si="0"/>
        <v>91919.94</v>
      </c>
      <c r="G8" s="4">
        <v>92377.12</v>
      </c>
      <c r="H8" s="6"/>
      <c r="I8" s="6"/>
      <c r="J8" s="6"/>
      <c r="K8" s="6"/>
      <c r="L8" s="6"/>
    </row>
    <row r="9" spans="1:12" ht="15.75">
      <c r="A9" s="4" t="s">
        <v>9</v>
      </c>
      <c r="B9" s="4">
        <v>844.3</v>
      </c>
      <c r="C9" s="4">
        <v>40</v>
      </c>
      <c r="D9" s="5">
        <f>33381.12+34754.01+45484.2</f>
        <v>113619.33</v>
      </c>
      <c r="E9" s="4">
        <v>6819.79</v>
      </c>
      <c r="F9" s="4">
        <f t="shared" si="0"/>
        <v>106799.54000000001</v>
      </c>
      <c r="G9" s="4">
        <v>110353.92</v>
      </c>
      <c r="H9" s="6"/>
      <c r="I9" s="6"/>
      <c r="J9" s="6"/>
      <c r="K9" s="6"/>
      <c r="L9" s="6"/>
    </row>
    <row r="10" spans="1:12" ht="15.75">
      <c r="A10" s="4" t="s">
        <v>10</v>
      </c>
      <c r="B10" s="4">
        <v>834</v>
      </c>
      <c r="C10" s="4">
        <v>43</v>
      </c>
      <c r="D10" s="5">
        <f>45086.16+34427.52+33026.4</f>
        <v>112540.07999999999</v>
      </c>
      <c r="E10" s="4">
        <v>7105.68</v>
      </c>
      <c r="F10" s="4">
        <f t="shared" si="0"/>
        <v>105434.4</v>
      </c>
      <c r="G10" s="4">
        <v>109135.88</v>
      </c>
      <c r="H10" s="6"/>
      <c r="I10" s="6"/>
      <c r="J10" s="6"/>
      <c r="K10" s="6"/>
      <c r="L10" s="6"/>
    </row>
    <row r="11" spans="1:12" ht="15.75">
      <c r="A11" s="4" t="s">
        <v>11</v>
      </c>
      <c r="B11" s="4">
        <v>743.3</v>
      </c>
      <c r="C11" s="4">
        <v>42</v>
      </c>
      <c r="D11" s="5">
        <f>33394.68+34811.4+45588.96</f>
        <v>113795.04000000001</v>
      </c>
      <c r="E11" s="4">
        <v>7184.94</v>
      </c>
      <c r="F11" s="4">
        <f t="shared" si="0"/>
        <v>106610.1</v>
      </c>
      <c r="G11" s="4">
        <v>109661.61</v>
      </c>
      <c r="H11" s="6"/>
      <c r="I11" s="6"/>
      <c r="J11" s="6"/>
      <c r="K11" s="6"/>
      <c r="L11" s="6"/>
    </row>
    <row r="12" spans="1:12" ht="15.75">
      <c r="A12" s="4" t="s">
        <v>12</v>
      </c>
      <c r="B12" s="4">
        <v>824.3</v>
      </c>
      <c r="C12" s="4">
        <v>40</v>
      </c>
      <c r="D12" s="5">
        <f>44561.76+34027.17+32642.28</f>
        <v>111231.20999999999</v>
      </c>
      <c r="E12" s="4">
        <v>7022.99</v>
      </c>
      <c r="F12" s="4">
        <f t="shared" si="0"/>
        <v>104208.21999999999</v>
      </c>
      <c r="G12" s="4">
        <v>105536.06</v>
      </c>
      <c r="H12" s="6"/>
      <c r="I12" s="6"/>
      <c r="J12" s="6"/>
      <c r="K12" s="6"/>
      <c r="L12" s="6"/>
    </row>
    <row r="13" spans="1:12" ht="15.75">
      <c r="A13" s="4" t="s">
        <v>13</v>
      </c>
      <c r="B13" s="4">
        <v>57.6</v>
      </c>
      <c r="C13" s="4">
        <v>1</v>
      </c>
      <c r="D13" s="4">
        <f>2089.14+2185.92+2868.48</f>
        <v>7143.5399999999991</v>
      </c>
      <c r="E13" s="4">
        <v>490.74</v>
      </c>
      <c r="F13" s="4">
        <f t="shared" si="0"/>
        <v>6652.7999999999993</v>
      </c>
      <c r="G13" s="4">
        <v>10192.08</v>
      </c>
      <c r="H13" s="6"/>
      <c r="I13" s="6"/>
      <c r="J13" s="6"/>
      <c r="K13" s="6"/>
      <c r="L13" s="6"/>
    </row>
    <row r="14" spans="1:12" ht="15.75">
      <c r="A14" s="4" t="s">
        <v>14</v>
      </c>
      <c r="B14" s="4">
        <v>56.1</v>
      </c>
      <c r="C14" s="4">
        <v>1</v>
      </c>
      <c r="D14" s="4">
        <f>2793.78+2129.01+2034.75</f>
        <v>6957.5400000000009</v>
      </c>
      <c r="E14" s="4">
        <v>477.96</v>
      </c>
      <c r="F14" s="4">
        <f t="shared" si="0"/>
        <v>6479.5800000000008</v>
      </c>
      <c r="G14" s="4">
        <v>6957.54</v>
      </c>
      <c r="H14" s="6"/>
      <c r="I14" s="6"/>
      <c r="J14" s="6"/>
      <c r="K14" s="6"/>
      <c r="L14" s="6"/>
    </row>
    <row r="15" spans="1:12" ht="15.75">
      <c r="A15" s="4" t="s">
        <v>15</v>
      </c>
      <c r="B15" s="4">
        <v>466.9</v>
      </c>
      <c r="C15" s="4">
        <v>20</v>
      </c>
      <c r="D15" s="4">
        <v>62715.37</v>
      </c>
      <c r="E15" s="4">
        <v>3689.83</v>
      </c>
      <c r="F15" s="4">
        <f t="shared" si="0"/>
        <v>59025.54</v>
      </c>
      <c r="G15" s="4">
        <v>58648.51</v>
      </c>
      <c r="H15" s="6"/>
      <c r="I15" s="6"/>
      <c r="J15" s="6"/>
      <c r="K15" s="6"/>
      <c r="L15" s="6"/>
    </row>
    <row r="16" spans="1:12" ht="15.75">
      <c r="A16" s="4" t="s">
        <v>16</v>
      </c>
      <c r="B16" s="4">
        <v>700.9</v>
      </c>
      <c r="C16" s="4">
        <v>35</v>
      </c>
      <c r="D16" s="4">
        <v>95196.06</v>
      </c>
      <c r="E16" s="4">
        <v>5703.3</v>
      </c>
      <c r="F16" s="4">
        <f t="shared" si="0"/>
        <v>89492.76</v>
      </c>
      <c r="G16" s="4">
        <v>102898.41</v>
      </c>
      <c r="H16" s="6"/>
      <c r="I16" s="6"/>
      <c r="J16" s="6"/>
      <c r="K16" s="6"/>
      <c r="L16" s="6"/>
    </row>
    <row r="17" spans="1:12" ht="15.75">
      <c r="A17" s="4" t="s">
        <v>17</v>
      </c>
      <c r="B17" s="4">
        <v>78.400000000000006</v>
      </c>
      <c r="C17" s="4">
        <v>6</v>
      </c>
      <c r="D17" s="4">
        <v>9667.02</v>
      </c>
      <c r="E17" s="4">
        <v>667.98</v>
      </c>
      <c r="F17" s="4">
        <f t="shared" si="0"/>
        <v>8999.0400000000009</v>
      </c>
      <c r="G17" s="4">
        <v>4899.87</v>
      </c>
      <c r="H17" s="6"/>
      <c r="I17" s="6"/>
      <c r="J17" s="6"/>
      <c r="K17" s="6"/>
      <c r="L17" s="6"/>
    </row>
    <row r="18" spans="1:12" ht="15.75">
      <c r="A18" s="4" t="s">
        <v>18</v>
      </c>
      <c r="B18" s="4">
        <v>145.1</v>
      </c>
      <c r="C18" s="4">
        <v>7</v>
      </c>
      <c r="D18" s="4">
        <v>22377.43</v>
      </c>
      <c r="E18" s="4">
        <v>1084.5899999999999</v>
      </c>
      <c r="F18" s="4">
        <f t="shared" si="0"/>
        <v>21292.84</v>
      </c>
      <c r="G18" s="4">
        <v>24701.56</v>
      </c>
      <c r="H18" s="6"/>
      <c r="I18" s="6"/>
      <c r="J18" s="6"/>
      <c r="K18" s="6"/>
      <c r="L18" s="6"/>
    </row>
    <row r="19" spans="1:12" ht="15.75">
      <c r="A19" s="4" t="s">
        <v>19</v>
      </c>
      <c r="B19" s="4">
        <v>170</v>
      </c>
      <c r="C19" s="4">
        <v>7</v>
      </c>
      <c r="D19" s="4">
        <v>22939.8</v>
      </c>
      <c r="E19" s="4">
        <v>1448.4</v>
      </c>
      <c r="F19" s="4">
        <f t="shared" si="0"/>
        <v>21491.399999999998</v>
      </c>
      <c r="G19" s="4">
        <v>22796.89</v>
      </c>
      <c r="H19" s="6"/>
      <c r="I19" s="6"/>
      <c r="J19" s="6"/>
      <c r="K19" s="6"/>
      <c r="L19" s="6"/>
    </row>
    <row r="20" spans="1:12" ht="15.75">
      <c r="A20" s="4" t="s">
        <v>38</v>
      </c>
      <c r="B20" s="4">
        <v>53</v>
      </c>
      <c r="C20" s="4">
        <v>4</v>
      </c>
      <c r="D20" s="4">
        <v>4401.12</v>
      </c>
      <c r="E20" s="4"/>
      <c r="F20" s="4">
        <f t="shared" si="0"/>
        <v>4401.12</v>
      </c>
      <c r="G20" s="4">
        <v>4401.12</v>
      </c>
      <c r="H20" s="6"/>
      <c r="I20" s="6"/>
      <c r="J20" s="6"/>
      <c r="K20" s="6"/>
      <c r="L20" s="6"/>
    </row>
    <row r="21" spans="1:12" ht="15.75">
      <c r="A21" s="4" t="s">
        <v>39</v>
      </c>
      <c r="B21" s="4">
        <v>52</v>
      </c>
      <c r="C21" s="4">
        <v>4</v>
      </c>
      <c r="D21" s="4">
        <v>3879.72</v>
      </c>
      <c r="E21" s="4"/>
      <c r="F21" s="4">
        <f t="shared" si="0"/>
        <v>3879.72</v>
      </c>
      <c r="G21" s="4"/>
      <c r="H21" s="6"/>
      <c r="I21" s="6"/>
      <c r="J21" s="6"/>
      <c r="K21" s="6"/>
      <c r="L21" s="6"/>
    </row>
    <row r="22" spans="1:12" ht="15.75">
      <c r="A22" s="4" t="s">
        <v>40</v>
      </c>
      <c r="B22" s="4">
        <v>48</v>
      </c>
      <c r="C22" s="4">
        <v>4</v>
      </c>
      <c r="D22" s="4">
        <v>7865.64</v>
      </c>
      <c r="E22" s="4"/>
      <c r="F22" s="4">
        <f t="shared" si="0"/>
        <v>7865.64</v>
      </c>
      <c r="G22" s="4">
        <v>4425.24</v>
      </c>
      <c r="H22" s="6"/>
      <c r="I22" s="6"/>
      <c r="J22" s="6"/>
      <c r="K22" s="6"/>
      <c r="L22" s="6"/>
    </row>
    <row r="23" spans="1:12" ht="15.75">
      <c r="A23" s="4" t="s">
        <v>41</v>
      </c>
      <c r="B23" s="4">
        <v>49.1</v>
      </c>
      <c r="C23" s="4">
        <v>7</v>
      </c>
      <c r="D23" s="4">
        <v>4077.24</v>
      </c>
      <c r="E23" s="4"/>
      <c r="F23" s="4">
        <f t="shared" si="0"/>
        <v>4077.24</v>
      </c>
      <c r="G23" s="4"/>
      <c r="H23" s="6"/>
      <c r="I23" s="6"/>
      <c r="J23" s="6"/>
      <c r="K23" s="6"/>
      <c r="L23" s="6"/>
    </row>
    <row r="24" spans="1:12" ht="15.75">
      <c r="A24" s="4" t="s">
        <v>20</v>
      </c>
      <c r="B24" s="4">
        <v>42</v>
      </c>
      <c r="C24" s="4">
        <v>2</v>
      </c>
      <c r="D24" s="4">
        <v>3133.62</v>
      </c>
      <c r="E24" s="4"/>
      <c r="F24" s="4">
        <f t="shared" si="0"/>
        <v>3133.62</v>
      </c>
      <c r="G24" s="4">
        <v>2181.08</v>
      </c>
      <c r="H24" s="6"/>
      <c r="I24" s="6"/>
      <c r="J24" s="6"/>
      <c r="K24" s="6"/>
      <c r="L24" s="6"/>
    </row>
    <row r="25" spans="1:12" ht="15.75">
      <c r="A25" s="4" t="s">
        <v>21</v>
      </c>
      <c r="B25" s="4">
        <v>45.4</v>
      </c>
      <c r="C25" s="4">
        <v>2</v>
      </c>
      <c r="D25" s="4">
        <v>3996.12</v>
      </c>
      <c r="E25" s="4"/>
      <c r="F25" s="4">
        <f t="shared" si="0"/>
        <v>3996.12</v>
      </c>
      <c r="G25" s="4">
        <v>4341.99</v>
      </c>
      <c r="H25" s="6"/>
      <c r="I25" s="6"/>
      <c r="J25" s="6"/>
      <c r="K25" s="6"/>
      <c r="L25" s="6"/>
    </row>
    <row r="26" spans="1:12" ht="15.75">
      <c r="A26" s="4" t="s">
        <v>22</v>
      </c>
      <c r="B26" s="4">
        <v>722.3</v>
      </c>
      <c r="C26" s="4">
        <v>43</v>
      </c>
      <c r="D26" s="4">
        <v>97467.12</v>
      </c>
      <c r="E26" s="4">
        <v>6153.96</v>
      </c>
      <c r="F26" s="4">
        <f t="shared" si="0"/>
        <v>91313.159999999989</v>
      </c>
      <c r="G26" s="4">
        <v>96359.71</v>
      </c>
      <c r="H26" s="6"/>
      <c r="I26" s="6"/>
      <c r="J26" s="6"/>
      <c r="K26" s="6"/>
      <c r="L26" s="6"/>
    </row>
    <row r="27" spans="1:12" ht="15.75">
      <c r="A27" s="4" t="s">
        <v>23</v>
      </c>
      <c r="B27" s="4">
        <v>703.2</v>
      </c>
      <c r="C27" s="4">
        <v>42</v>
      </c>
      <c r="D27" s="4">
        <v>94889.79</v>
      </c>
      <c r="E27" s="4">
        <v>5991.27</v>
      </c>
      <c r="F27" s="4">
        <f t="shared" si="0"/>
        <v>88898.51999999999</v>
      </c>
      <c r="G27" s="4">
        <v>93205.52</v>
      </c>
      <c r="H27" s="6"/>
      <c r="I27" s="6"/>
      <c r="J27" s="6"/>
      <c r="K27" s="6"/>
      <c r="L27" s="6"/>
    </row>
    <row r="28" spans="1:12" ht="15.75">
      <c r="A28" s="4" t="s">
        <v>24</v>
      </c>
      <c r="B28" s="4">
        <v>448.3</v>
      </c>
      <c r="C28" s="4">
        <v>18</v>
      </c>
      <c r="D28" s="4">
        <v>60493.59</v>
      </c>
      <c r="E28" s="4">
        <v>3819.51</v>
      </c>
      <c r="F28" s="4">
        <f t="shared" si="0"/>
        <v>56674.079999999994</v>
      </c>
      <c r="G28" s="4">
        <v>55426.95</v>
      </c>
      <c r="H28" s="6"/>
      <c r="I28" s="6"/>
      <c r="J28" s="6"/>
      <c r="K28" s="6"/>
      <c r="L28" s="6"/>
    </row>
    <row r="29" spans="1:12" ht="15.75">
      <c r="A29" s="4" t="s">
        <v>25</v>
      </c>
      <c r="B29" s="4">
        <v>719</v>
      </c>
      <c r="C29" s="4">
        <v>44</v>
      </c>
      <c r="D29" s="4">
        <v>96872.36</v>
      </c>
      <c r="E29" s="4">
        <v>5976.38</v>
      </c>
      <c r="F29" s="4">
        <f t="shared" si="0"/>
        <v>90895.98</v>
      </c>
      <c r="G29" s="4">
        <v>91496.17</v>
      </c>
      <c r="H29" s="6"/>
      <c r="I29" s="6"/>
      <c r="J29" s="6"/>
      <c r="K29" s="6"/>
      <c r="L29" s="6"/>
    </row>
    <row r="30" spans="1:12" ht="15.75">
      <c r="A30" s="4" t="s">
        <v>26</v>
      </c>
      <c r="B30" s="4">
        <v>38.5</v>
      </c>
      <c r="C30" s="4">
        <v>1</v>
      </c>
      <c r="D30" s="4">
        <v>4446.78</v>
      </c>
      <c r="E30" s="4"/>
      <c r="F30" s="4">
        <f t="shared" si="0"/>
        <v>4446.78</v>
      </c>
      <c r="G30" s="4">
        <v>4287.7700000000004</v>
      </c>
      <c r="H30" s="6"/>
      <c r="I30" s="6"/>
      <c r="J30" s="6"/>
      <c r="K30" s="6"/>
      <c r="L30" s="6"/>
    </row>
    <row r="31" spans="1:12" ht="15.75">
      <c r="A31" s="4" t="s">
        <v>27</v>
      </c>
      <c r="B31" s="4">
        <v>30.6</v>
      </c>
      <c r="C31" s="4">
        <v>2</v>
      </c>
      <c r="D31" s="4">
        <v>6091.98</v>
      </c>
      <c r="E31" s="4"/>
      <c r="F31" s="4">
        <f t="shared" si="0"/>
        <v>6091.98</v>
      </c>
      <c r="G31" s="4">
        <v>6633.02</v>
      </c>
      <c r="H31" s="6"/>
      <c r="I31" s="6"/>
      <c r="J31" s="6"/>
      <c r="K31" s="6"/>
      <c r="L31" s="6"/>
    </row>
    <row r="32" spans="1:12" ht="15.75">
      <c r="A32" s="4" t="s">
        <v>28</v>
      </c>
      <c r="B32" s="4">
        <v>152</v>
      </c>
      <c r="C32" s="4">
        <v>9</v>
      </c>
      <c r="D32" s="4">
        <v>17556</v>
      </c>
      <c r="E32" s="4"/>
      <c r="F32" s="4">
        <f t="shared" si="0"/>
        <v>17556</v>
      </c>
      <c r="G32" s="4">
        <v>17179.25</v>
      </c>
      <c r="H32" s="6"/>
      <c r="I32" s="6"/>
      <c r="J32" s="6"/>
      <c r="K32" s="6"/>
      <c r="L32" s="6"/>
    </row>
    <row r="33" spans="1:12" ht="15.75">
      <c r="A33" s="4" t="s">
        <v>29</v>
      </c>
      <c r="B33" s="4">
        <v>69.5</v>
      </c>
      <c r="C33" s="4">
        <v>5</v>
      </c>
      <c r="D33" s="4">
        <v>8027.28</v>
      </c>
      <c r="E33" s="4"/>
      <c r="F33" s="4">
        <f t="shared" si="0"/>
        <v>8027.28</v>
      </c>
      <c r="G33" s="4">
        <v>9092.24</v>
      </c>
      <c r="H33" s="6"/>
      <c r="I33" s="6"/>
      <c r="J33" s="6"/>
      <c r="K33" s="6"/>
      <c r="L33" s="6"/>
    </row>
    <row r="34" spans="1:12" ht="15.75">
      <c r="A34" s="4" t="s">
        <v>30</v>
      </c>
      <c r="B34" s="4">
        <v>37.200000000000003</v>
      </c>
      <c r="C34" s="4">
        <v>2</v>
      </c>
      <c r="D34" s="4">
        <v>5587.38</v>
      </c>
      <c r="E34" s="4">
        <v>1290.78</v>
      </c>
      <c r="F34" s="4">
        <f t="shared" si="0"/>
        <v>4296.6000000000004</v>
      </c>
      <c r="G34" s="4">
        <v>3777.68</v>
      </c>
      <c r="H34" s="6"/>
      <c r="I34" s="6"/>
      <c r="J34" s="6"/>
      <c r="K34" s="6"/>
      <c r="L34" s="6"/>
    </row>
    <row r="35" spans="1:12" ht="15.75">
      <c r="A35" s="4" t="s">
        <v>31</v>
      </c>
      <c r="B35" s="4">
        <v>545.4</v>
      </c>
      <c r="C35" s="4">
        <v>24</v>
      </c>
      <c r="D35" s="4">
        <v>73596.240000000005</v>
      </c>
      <c r="E35" s="4">
        <v>4646.82</v>
      </c>
      <c r="F35" s="4">
        <f t="shared" si="0"/>
        <v>68949.420000000013</v>
      </c>
      <c r="G35" s="4">
        <v>72105.87</v>
      </c>
      <c r="H35" s="6"/>
      <c r="I35" s="6"/>
      <c r="J35" s="6"/>
      <c r="K35" s="6"/>
      <c r="L35" s="6"/>
    </row>
    <row r="36" spans="1:12" ht="15.75">
      <c r="A36" s="4" t="s">
        <v>32</v>
      </c>
      <c r="B36" s="4">
        <v>869.2</v>
      </c>
      <c r="C36" s="4">
        <v>40</v>
      </c>
      <c r="D36" s="4">
        <v>117424.83</v>
      </c>
      <c r="E36" s="4">
        <v>7414.05</v>
      </c>
      <c r="F36" s="4">
        <f t="shared" si="0"/>
        <v>110010.78</v>
      </c>
      <c r="G36" s="4">
        <v>113725.57</v>
      </c>
      <c r="H36" s="6"/>
      <c r="I36" s="6"/>
      <c r="J36" s="6"/>
      <c r="K36" s="6"/>
      <c r="L36" s="6"/>
    </row>
    <row r="37" spans="1:12" ht="15.75">
      <c r="A37" s="4" t="s">
        <v>33</v>
      </c>
      <c r="B37" s="4">
        <v>854.4</v>
      </c>
      <c r="C37" s="4">
        <v>59</v>
      </c>
      <c r="D37" s="4">
        <v>115292.79</v>
      </c>
      <c r="E37" s="4">
        <v>7279.53</v>
      </c>
      <c r="F37" s="4">
        <f t="shared" si="0"/>
        <v>108013.26</v>
      </c>
      <c r="G37" s="4">
        <v>116061.41</v>
      </c>
      <c r="H37" s="6"/>
      <c r="I37" s="6"/>
      <c r="J37" s="6"/>
      <c r="K37" s="6"/>
      <c r="L37" s="6"/>
    </row>
    <row r="38" spans="1:12" ht="15.75">
      <c r="A38" s="4" t="s">
        <v>34</v>
      </c>
      <c r="B38" s="4">
        <v>550.70000000000005</v>
      </c>
      <c r="C38" s="4">
        <v>23</v>
      </c>
      <c r="D38" s="4">
        <v>74311.5</v>
      </c>
      <c r="E38" s="4">
        <v>4691.9399999999996</v>
      </c>
      <c r="F38" s="4">
        <f t="shared" si="0"/>
        <v>69619.56</v>
      </c>
      <c r="G38" s="4">
        <v>73809.789999999994</v>
      </c>
      <c r="H38" s="6"/>
      <c r="I38" s="6"/>
      <c r="J38" s="6"/>
      <c r="K38" s="6"/>
      <c r="L38" s="6"/>
    </row>
    <row r="39" spans="1:12" ht="15.75">
      <c r="A39" s="4" t="s">
        <v>35</v>
      </c>
      <c r="B39" s="4">
        <v>47.5</v>
      </c>
      <c r="C39" s="4">
        <v>4</v>
      </c>
      <c r="D39" s="4">
        <v>5890.92</v>
      </c>
      <c r="E39" s="4">
        <v>404.7</v>
      </c>
      <c r="F39" s="4">
        <f t="shared" si="0"/>
        <v>5486.22</v>
      </c>
      <c r="G39" s="4">
        <v>5890.92</v>
      </c>
      <c r="H39" s="6"/>
      <c r="I39" s="6"/>
      <c r="J39" s="6"/>
      <c r="K39" s="6"/>
      <c r="L39" s="6"/>
    </row>
    <row r="40" spans="1:12" ht="15.75">
      <c r="A40" s="4" t="s">
        <v>36</v>
      </c>
      <c r="B40" s="4">
        <v>71.900000000000006</v>
      </c>
      <c r="C40" s="4">
        <v>4</v>
      </c>
      <c r="D40" s="4">
        <v>9702.18</v>
      </c>
      <c r="E40" s="4">
        <v>612.6</v>
      </c>
      <c r="F40" s="4">
        <f t="shared" si="0"/>
        <v>9089.58</v>
      </c>
      <c r="G40" s="4">
        <v>2676.3</v>
      </c>
      <c r="H40" s="6"/>
      <c r="I40" s="6"/>
      <c r="J40" s="6"/>
      <c r="K40" s="6"/>
      <c r="L40" s="6"/>
    </row>
    <row r="41" spans="1:12" ht="15.75">
      <c r="A41" s="2" t="s">
        <v>37</v>
      </c>
      <c r="B41" s="2"/>
      <c r="C41" s="2"/>
      <c r="D41" s="2">
        <f>SUM(D4:D40)</f>
        <v>1888814.4900000002</v>
      </c>
      <c r="E41" s="2">
        <f>SUM(E4:E40)</f>
        <v>114494.07</v>
      </c>
      <c r="F41" s="2">
        <f>SUM(F4:F40)</f>
        <v>1774320.4200000002</v>
      </c>
      <c r="G41" s="2">
        <f>SUM(G4:G40)</f>
        <v>1827251.01</v>
      </c>
      <c r="H41" s="6"/>
      <c r="I41" s="6"/>
      <c r="J41" s="6"/>
      <c r="K41" s="6"/>
      <c r="L41" s="6"/>
    </row>
    <row r="42" spans="1:12" ht="15.75">
      <c r="A42" s="1"/>
      <c r="B42" s="1"/>
      <c r="C42" s="1"/>
      <c r="D42" s="1"/>
      <c r="E42" s="1"/>
      <c r="F42" s="1"/>
      <c r="G42" s="1"/>
    </row>
    <row r="43" spans="1:12" ht="15.75">
      <c r="A43" s="1"/>
      <c r="B43" s="1"/>
      <c r="C43" s="1"/>
      <c r="D43" s="1"/>
      <c r="E43" s="1"/>
      <c r="F43" s="1"/>
      <c r="G43" s="1"/>
    </row>
    <row r="44" spans="1:12" ht="15.75">
      <c r="A44" s="1"/>
      <c r="B44" s="1"/>
      <c r="C44" s="1"/>
      <c r="D44" s="1"/>
      <c r="E44" s="1"/>
      <c r="F44" s="1"/>
      <c r="G44" s="1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2"/>
  <sheetViews>
    <sheetView tabSelected="1" workbookViewId="0">
      <selection activeCell="G4" sqref="G4"/>
    </sheetView>
  </sheetViews>
  <sheetFormatPr defaultRowHeight="15"/>
  <cols>
    <col min="1" max="1" width="19.28515625" customWidth="1"/>
    <col min="2" max="2" width="8" customWidth="1"/>
    <col min="3" max="3" width="8.85546875" customWidth="1"/>
    <col min="6" max="6" width="9.85546875" customWidth="1"/>
    <col min="7" max="7" width="12.85546875" customWidth="1"/>
    <col min="8" max="8" width="11.42578125" customWidth="1"/>
    <col min="9" max="9" width="13.28515625" customWidth="1"/>
    <col min="10" max="10" width="11.28515625" customWidth="1"/>
    <col min="11" max="11" width="11.140625" customWidth="1"/>
    <col min="12" max="12" width="10.140625" customWidth="1"/>
    <col min="13" max="13" width="10" customWidth="1"/>
    <col min="14" max="14" width="11" customWidth="1"/>
    <col min="15" max="15" width="12.28515625" customWidth="1"/>
    <col min="16" max="16" width="10.5703125" customWidth="1"/>
  </cols>
  <sheetData>
    <row r="2" spans="1:16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1:16" ht="60.75" customHeight="1">
      <c r="A4" s="7" t="s">
        <v>0</v>
      </c>
      <c r="B4" s="7" t="s">
        <v>46</v>
      </c>
      <c r="C4" s="7" t="s">
        <v>47</v>
      </c>
      <c r="D4" s="7" t="s">
        <v>48</v>
      </c>
      <c r="E4" s="7" t="s">
        <v>49</v>
      </c>
      <c r="F4" s="7" t="s">
        <v>2</v>
      </c>
      <c r="G4" s="7" t="s">
        <v>51</v>
      </c>
      <c r="H4" s="7" t="s">
        <v>1</v>
      </c>
      <c r="I4" s="7" t="s">
        <v>52</v>
      </c>
      <c r="J4" s="7" t="s">
        <v>53</v>
      </c>
      <c r="K4" s="7" t="s">
        <v>50</v>
      </c>
      <c r="L4" s="7"/>
      <c r="M4" s="9"/>
      <c r="N4" s="7"/>
      <c r="O4" s="10"/>
      <c r="P4" s="6"/>
    </row>
    <row r="5" spans="1:16">
      <c r="A5" s="6" t="s">
        <v>4</v>
      </c>
      <c r="B5" s="6">
        <v>1966</v>
      </c>
      <c r="C5" s="6">
        <v>1</v>
      </c>
      <c r="D5" s="6">
        <v>4</v>
      </c>
      <c r="E5" s="6">
        <v>231.1</v>
      </c>
      <c r="F5" s="6">
        <v>11</v>
      </c>
      <c r="G5" s="8">
        <v>31177.67</v>
      </c>
      <c r="H5" s="6">
        <v>1968.99</v>
      </c>
      <c r="I5" s="8">
        <v>30487.33</v>
      </c>
      <c r="J5" s="11">
        <f t="shared" ref="J5:J41" si="0">L5+M5+N5+O5+P5</f>
        <v>0</v>
      </c>
      <c r="K5" s="6">
        <v>1968.99</v>
      </c>
      <c r="L5" s="6"/>
      <c r="M5" s="11"/>
      <c r="N5" s="6"/>
      <c r="O5" s="6"/>
      <c r="P5" s="6"/>
    </row>
    <row r="6" spans="1:16">
      <c r="A6" s="6" t="s">
        <v>5</v>
      </c>
      <c r="B6" s="6">
        <v>1979</v>
      </c>
      <c r="C6" s="6">
        <v>2</v>
      </c>
      <c r="D6" s="6">
        <v>11</v>
      </c>
      <c r="E6" s="6">
        <v>544.29999999999995</v>
      </c>
      <c r="F6" s="6">
        <v>23</v>
      </c>
      <c r="G6" s="8">
        <v>73447.89</v>
      </c>
      <c r="H6" s="6">
        <v>4637.43</v>
      </c>
      <c r="I6" s="8">
        <v>72347.08</v>
      </c>
      <c r="J6" s="11">
        <f t="shared" si="0"/>
        <v>0</v>
      </c>
      <c r="K6" s="6">
        <v>4637.43</v>
      </c>
      <c r="L6" s="6"/>
      <c r="M6" s="11"/>
      <c r="N6" s="6"/>
      <c r="O6" s="6"/>
      <c r="P6" s="6"/>
    </row>
    <row r="7" spans="1:16">
      <c r="A7" s="6" t="s">
        <v>6</v>
      </c>
      <c r="B7" s="6">
        <v>1977</v>
      </c>
      <c r="C7" s="6">
        <v>2</v>
      </c>
      <c r="D7" s="6">
        <v>16</v>
      </c>
      <c r="E7" s="6">
        <v>693.2</v>
      </c>
      <c r="F7" s="6">
        <v>40</v>
      </c>
      <c r="G7" s="8">
        <v>93540.39</v>
      </c>
      <c r="H7" s="6">
        <v>5906.07</v>
      </c>
      <c r="I7" s="8">
        <v>92507.14</v>
      </c>
      <c r="J7" s="11">
        <f t="shared" si="0"/>
        <v>0</v>
      </c>
      <c r="K7" s="6">
        <v>5906.07</v>
      </c>
      <c r="L7" s="6"/>
      <c r="M7" s="11"/>
      <c r="N7" s="6"/>
      <c r="O7" s="6"/>
      <c r="P7" s="6"/>
    </row>
    <row r="8" spans="1:16">
      <c r="A8" s="6" t="s">
        <v>7</v>
      </c>
      <c r="B8" s="6">
        <v>1973</v>
      </c>
      <c r="C8" s="6">
        <v>2</v>
      </c>
      <c r="D8" s="6">
        <v>16</v>
      </c>
      <c r="E8" s="6">
        <v>739.9</v>
      </c>
      <c r="F8" s="6">
        <v>35</v>
      </c>
      <c r="G8" s="8">
        <v>99347.07</v>
      </c>
      <c r="H8" s="6">
        <v>5808.93</v>
      </c>
      <c r="I8" s="8">
        <v>96672.41</v>
      </c>
      <c r="J8" s="11">
        <f t="shared" si="0"/>
        <v>0</v>
      </c>
      <c r="K8" s="6">
        <v>5808.93</v>
      </c>
      <c r="L8" s="6"/>
      <c r="M8" s="11"/>
      <c r="N8" s="6"/>
      <c r="O8" s="6"/>
      <c r="P8" s="6"/>
    </row>
    <row r="9" spans="1:16">
      <c r="A9" s="6" t="s">
        <v>8</v>
      </c>
      <c r="B9" s="6">
        <v>1978</v>
      </c>
      <c r="C9" s="6">
        <v>2</v>
      </c>
      <c r="D9" s="6">
        <v>16</v>
      </c>
      <c r="E9" s="6">
        <v>727.1</v>
      </c>
      <c r="F9" s="6">
        <v>37</v>
      </c>
      <c r="G9" s="8">
        <v>98114.85</v>
      </c>
      <c r="H9" s="6">
        <v>6194.91</v>
      </c>
      <c r="I9" s="8">
        <v>92377.12</v>
      </c>
      <c r="J9" s="11">
        <f t="shared" si="0"/>
        <v>0</v>
      </c>
      <c r="K9" s="6">
        <v>6194.91</v>
      </c>
      <c r="L9" s="6"/>
      <c r="M9" s="11"/>
      <c r="N9" s="6"/>
      <c r="O9" s="6"/>
      <c r="P9" s="6"/>
    </row>
    <row r="10" spans="1:16">
      <c r="A10" s="6" t="s">
        <v>9</v>
      </c>
      <c r="B10" s="6">
        <v>1982</v>
      </c>
      <c r="C10" s="6">
        <v>2</v>
      </c>
      <c r="D10" s="6">
        <v>18</v>
      </c>
      <c r="E10" s="6">
        <v>844.3</v>
      </c>
      <c r="F10" s="6">
        <v>40</v>
      </c>
      <c r="G10" s="8">
        <v>113619.33</v>
      </c>
      <c r="H10" s="6">
        <v>6819.79</v>
      </c>
      <c r="I10" s="8">
        <v>110353.92</v>
      </c>
      <c r="J10" s="11">
        <f t="shared" si="0"/>
        <v>0</v>
      </c>
      <c r="K10" s="6">
        <v>6819.79</v>
      </c>
      <c r="L10" s="6"/>
      <c r="M10" s="11"/>
      <c r="N10" s="6"/>
      <c r="O10" s="6"/>
      <c r="P10" s="6"/>
    </row>
    <row r="11" spans="1:16">
      <c r="A11" s="6" t="s">
        <v>10</v>
      </c>
      <c r="B11" s="6">
        <v>1980</v>
      </c>
      <c r="C11" s="6">
        <v>2</v>
      </c>
      <c r="D11" s="6">
        <v>18</v>
      </c>
      <c r="E11" s="6">
        <v>834</v>
      </c>
      <c r="F11" s="6">
        <v>43</v>
      </c>
      <c r="G11" s="8">
        <v>112540.08</v>
      </c>
      <c r="H11" s="6">
        <v>7105.68</v>
      </c>
      <c r="I11" s="8">
        <v>109135.88</v>
      </c>
      <c r="J11" s="6">
        <f t="shared" si="0"/>
        <v>0</v>
      </c>
      <c r="K11" s="6">
        <v>7105.68</v>
      </c>
      <c r="L11" s="6"/>
      <c r="M11" s="11"/>
      <c r="N11" s="6"/>
      <c r="O11" s="6"/>
      <c r="P11" s="6"/>
    </row>
    <row r="12" spans="1:16">
      <c r="A12" s="6" t="s">
        <v>11</v>
      </c>
      <c r="B12" s="6">
        <v>1983</v>
      </c>
      <c r="C12" s="6">
        <v>2</v>
      </c>
      <c r="D12" s="6">
        <v>18</v>
      </c>
      <c r="E12" s="6">
        <v>843.3</v>
      </c>
      <c r="F12" s="6">
        <v>42</v>
      </c>
      <c r="G12" s="8">
        <v>113795.04</v>
      </c>
      <c r="H12" s="6">
        <v>7184.94</v>
      </c>
      <c r="I12" s="8">
        <v>109661.61</v>
      </c>
      <c r="J12" s="11">
        <f t="shared" si="0"/>
        <v>0</v>
      </c>
      <c r="K12" s="6">
        <v>7184.94</v>
      </c>
      <c r="L12" s="6"/>
      <c r="M12" s="11"/>
      <c r="N12" s="6"/>
      <c r="O12" s="6"/>
      <c r="P12" s="6"/>
    </row>
    <row r="13" spans="1:16">
      <c r="A13" s="6" t="s">
        <v>12</v>
      </c>
      <c r="B13" s="6">
        <v>1992</v>
      </c>
      <c r="C13" s="6">
        <v>2</v>
      </c>
      <c r="D13" s="6">
        <v>18</v>
      </c>
      <c r="E13" s="6">
        <v>824.3</v>
      </c>
      <c r="F13" s="6">
        <v>40</v>
      </c>
      <c r="G13" s="8">
        <v>111231.21</v>
      </c>
      <c r="H13" s="6">
        <v>7022.99</v>
      </c>
      <c r="I13" s="8">
        <v>105536.06</v>
      </c>
      <c r="J13" s="11">
        <f t="shared" si="0"/>
        <v>0</v>
      </c>
      <c r="K13" s="6">
        <v>7022.99</v>
      </c>
      <c r="L13" s="6"/>
      <c r="M13" s="11"/>
      <c r="N13" s="6"/>
      <c r="O13" s="6"/>
      <c r="P13" s="6"/>
    </row>
    <row r="14" spans="1:16">
      <c r="A14" s="6" t="s">
        <v>13</v>
      </c>
      <c r="B14" s="6">
        <v>1975</v>
      </c>
      <c r="C14" s="6">
        <v>1</v>
      </c>
      <c r="D14" s="6">
        <v>1</v>
      </c>
      <c r="E14" s="6">
        <v>57.6</v>
      </c>
      <c r="F14" s="6">
        <v>1</v>
      </c>
      <c r="G14" s="8">
        <v>7143.54</v>
      </c>
      <c r="H14" s="6">
        <v>490.74</v>
      </c>
      <c r="I14" s="8">
        <v>10192.08</v>
      </c>
      <c r="J14" s="11">
        <f t="shared" si="0"/>
        <v>0</v>
      </c>
      <c r="K14" s="6">
        <v>490.74</v>
      </c>
      <c r="L14" s="6"/>
      <c r="M14" s="11"/>
      <c r="N14" s="6"/>
      <c r="O14" s="6"/>
      <c r="P14" s="6"/>
    </row>
    <row r="15" spans="1:16">
      <c r="A15" s="6" t="s">
        <v>14</v>
      </c>
      <c r="B15" s="6">
        <v>1975</v>
      </c>
      <c r="C15" s="6">
        <v>1</v>
      </c>
      <c r="D15" s="6">
        <v>1</v>
      </c>
      <c r="E15" s="6">
        <v>56.1</v>
      </c>
      <c r="F15" s="6">
        <v>1</v>
      </c>
      <c r="G15" s="8">
        <v>6957.54</v>
      </c>
      <c r="H15" s="6">
        <v>477.96</v>
      </c>
      <c r="I15" s="8">
        <v>6957.54</v>
      </c>
      <c r="J15" s="11">
        <f t="shared" si="0"/>
        <v>0</v>
      </c>
      <c r="K15" s="6">
        <v>477.96</v>
      </c>
      <c r="L15" s="6"/>
      <c r="M15" s="11"/>
      <c r="N15" s="6"/>
      <c r="O15" s="6"/>
      <c r="P15" s="6"/>
    </row>
    <row r="16" spans="1:16">
      <c r="A16" s="6" t="s">
        <v>15</v>
      </c>
      <c r="B16" s="6">
        <v>1969</v>
      </c>
      <c r="C16" s="6">
        <v>2</v>
      </c>
      <c r="D16" s="6">
        <v>12</v>
      </c>
      <c r="E16" s="6">
        <v>466.9</v>
      </c>
      <c r="F16" s="6">
        <v>20</v>
      </c>
      <c r="G16" s="8">
        <v>62715.37</v>
      </c>
      <c r="H16" s="6">
        <v>3689.83</v>
      </c>
      <c r="I16" s="8">
        <v>58648.51</v>
      </c>
      <c r="J16" s="11">
        <f t="shared" si="0"/>
        <v>0</v>
      </c>
      <c r="K16" s="6">
        <v>3689.83</v>
      </c>
      <c r="L16" s="6"/>
      <c r="M16" s="11"/>
      <c r="N16" s="6"/>
      <c r="O16" s="6"/>
      <c r="P16" s="6"/>
    </row>
    <row r="17" spans="1:16">
      <c r="A17" s="6" t="s">
        <v>16</v>
      </c>
      <c r="B17" s="6">
        <v>1971</v>
      </c>
      <c r="C17" s="6">
        <v>2</v>
      </c>
      <c r="D17" s="6">
        <v>16</v>
      </c>
      <c r="E17" s="6">
        <v>700.9</v>
      </c>
      <c r="F17" s="6">
        <v>35</v>
      </c>
      <c r="G17" s="8">
        <v>95196.06</v>
      </c>
      <c r="H17" s="6">
        <v>5703.3</v>
      </c>
      <c r="I17" s="8">
        <v>102898.41</v>
      </c>
      <c r="J17" s="11">
        <f t="shared" si="0"/>
        <v>0</v>
      </c>
      <c r="K17" s="6">
        <v>5703.3</v>
      </c>
      <c r="L17" s="6"/>
      <c r="M17" s="11"/>
      <c r="N17" s="6"/>
      <c r="O17" s="6"/>
      <c r="P17" s="6"/>
    </row>
    <row r="18" spans="1:16">
      <c r="A18" s="6" t="s">
        <v>17</v>
      </c>
      <c r="B18" s="6">
        <v>1955</v>
      </c>
      <c r="C18" s="6">
        <v>1</v>
      </c>
      <c r="D18" s="6">
        <v>2</v>
      </c>
      <c r="E18" s="6">
        <v>78.400000000000006</v>
      </c>
      <c r="F18" s="6">
        <v>6</v>
      </c>
      <c r="G18" s="8">
        <v>9667.02</v>
      </c>
      <c r="H18" s="6">
        <v>667.98</v>
      </c>
      <c r="I18" s="8">
        <v>4899.87</v>
      </c>
      <c r="J18" s="11">
        <f t="shared" si="0"/>
        <v>0</v>
      </c>
      <c r="K18" s="6">
        <v>667.98</v>
      </c>
      <c r="L18" s="6"/>
      <c r="M18" s="11"/>
      <c r="N18" s="6"/>
      <c r="O18" s="6"/>
      <c r="P18" s="6"/>
    </row>
    <row r="19" spans="1:16">
      <c r="A19" s="6" t="s">
        <v>18</v>
      </c>
      <c r="B19" s="6">
        <v>1984</v>
      </c>
      <c r="C19" s="6">
        <v>1</v>
      </c>
      <c r="D19" s="6">
        <v>5</v>
      </c>
      <c r="E19" s="6">
        <v>145.1</v>
      </c>
      <c r="F19" s="6">
        <v>7</v>
      </c>
      <c r="G19" s="8">
        <v>22377.43</v>
      </c>
      <c r="H19" s="6">
        <v>1084.5899999999999</v>
      </c>
      <c r="I19" s="8">
        <v>24701.56</v>
      </c>
      <c r="J19" s="11">
        <f t="shared" si="0"/>
        <v>0</v>
      </c>
      <c r="K19" s="6">
        <v>1084.5899999999999</v>
      </c>
      <c r="L19" s="6"/>
      <c r="M19" s="11"/>
      <c r="N19" s="6"/>
      <c r="O19" s="6"/>
      <c r="P19" s="6"/>
    </row>
    <row r="20" spans="1:16">
      <c r="A20" s="6" t="s">
        <v>19</v>
      </c>
      <c r="B20" s="6">
        <v>1957</v>
      </c>
      <c r="C20" s="6">
        <v>1</v>
      </c>
      <c r="D20" s="6">
        <v>3</v>
      </c>
      <c r="E20" s="6">
        <v>170</v>
      </c>
      <c r="F20" s="6">
        <v>7</v>
      </c>
      <c r="G20" s="8">
        <v>22939.8</v>
      </c>
      <c r="H20" s="6">
        <v>1448.4</v>
      </c>
      <c r="I20" s="8">
        <v>22796.89</v>
      </c>
      <c r="J20" s="11">
        <f t="shared" si="0"/>
        <v>0</v>
      </c>
      <c r="K20" s="6">
        <v>1448.4</v>
      </c>
      <c r="L20" s="6"/>
      <c r="M20" s="11"/>
      <c r="N20" s="6"/>
      <c r="O20" s="6"/>
      <c r="P20" s="6"/>
    </row>
    <row r="21" spans="1:16">
      <c r="A21" s="6" t="s">
        <v>38</v>
      </c>
      <c r="B21" s="6">
        <v>1989</v>
      </c>
      <c r="C21" s="6">
        <v>1</v>
      </c>
      <c r="D21" s="6">
        <v>4</v>
      </c>
      <c r="E21" s="6">
        <v>53</v>
      </c>
      <c r="F21" s="6">
        <v>4</v>
      </c>
      <c r="G21" s="8">
        <v>4401.12</v>
      </c>
      <c r="H21" s="6"/>
      <c r="I21" s="8">
        <v>4401.12</v>
      </c>
      <c r="J21" s="11">
        <f t="shared" si="0"/>
        <v>0</v>
      </c>
      <c r="K21" s="6"/>
      <c r="L21" s="6"/>
      <c r="M21" s="11"/>
      <c r="N21" s="6"/>
      <c r="O21" s="6"/>
      <c r="P21" s="6"/>
    </row>
    <row r="22" spans="1:16">
      <c r="A22" s="6" t="s">
        <v>39</v>
      </c>
      <c r="B22" s="6">
        <v>1991</v>
      </c>
      <c r="C22" s="6">
        <v>1</v>
      </c>
      <c r="D22" s="6">
        <v>2</v>
      </c>
      <c r="E22" s="6">
        <v>52</v>
      </c>
      <c r="F22" s="6">
        <v>4</v>
      </c>
      <c r="G22" s="8">
        <v>3879.72</v>
      </c>
      <c r="H22" s="6"/>
      <c r="I22" s="8"/>
      <c r="J22" s="11">
        <f t="shared" si="0"/>
        <v>0</v>
      </c>
      <c r="K22" s="6"/>
      <c r="L22" s="6"/>
      <c r="M22" s="11"/>
      <c r="N22" s="6"/>
      <c r="O22" s="6"/>
      <c r="P22" s="6"/>
    </row>
    <row r="23" spans="1:16">
      <c r="A23" s="6" t="s">
        <v>40</v>
      </c>
      <c r="B23" s="6">
        <v>1991</v>
      </c>
      <c r="C23" s="6">
        <v>1</v>
      </c>
      <c r="D23" s="6">
        <v>2</v>
      </c>
      <c r="E23" s="6">
        <v>100</v>
      </c>
      <c r="F23" s="6">
        <v>4</v>
      </c>
      <c r="G23" s="8">
        <v>7865.64</v>
      </c>
      <c r="H23" s="6"/>
      <c r="I23" s="8">
        <v>4425.24</v>
      </c>
      <c r="J23" s="11">
        <f t="shared" si="0"/>
        <v>0</v>
      </c>
      <c r="K23" s="6"/>
      <c r="L23" s="6"/>
      <c r="M23" s="11"/>
      <c r="N23" s="6"/>
      <c r="O23" s="6"/>
      <c r="P23" s="6"/>
    </row>
    <row r="24" spans="1:16">
      <c r="A24" s="6" t="s">
        <v>41</v>
      </c>
      <c r="B24" s="6">
        <v>1986</v>
      </c>
      <c r="C24" s="6">
        <v>1</v>
      </c>
      <c r="D24" s="6">
        <v>1</v>
      </c>
      <c r="E24" s="6">
        <v>49.1</v>
      </c>
      <c r="F24" s="6">
        <v>7</v>
      </c>
      <c r="G24" s="8">
        <v>4077.24</v>
      </c>
      <c r="H24" s="6"/>
      <c r="I24" s="8"/>
      <c r="J24" s="11">
        <f t="shared" si="0"/>
        <v>0</v>
      </c>
      <c r="K24" s="6"/>
      <c r="L24" s="6"/>
      <c r="M24" s="11"/>
      <c r="N24" s="6"/>
      <c r="O24" s="6"/>
      <c r="P24" s="6"/>
    </row>
    <row r="25" spans="1:16">
      <c r="A25" s="6" t="s">
        <v>20</v>
      </c>
      <c r="B25" s="6">
        <v>1987</v>
      </c>
      <c r="C25" s="6">
        <v>1</v>
      </c>
      <c r="D25" s="6">
        <v>2</v>
      </c>
      <c r="E25" s="6">
        <v>42</v>
      </c>
      <c r="F25" s="6">
        <v>2</v>
      </c>
      <c r="G25" s="8">
        <v>3133.62</v>
      </c>
      <c r="H25" s="6"/>
      <c r="I25" s="8">
        <v>2181.08</v>
      </c>
      <c r="J25" s="11">
        <f t="shared" si="0"/>
        <v>0</v>
      </c>
      <c r="K25" s="6"/>
      <c r="L25" s="6"/>
      <c r="M25" s="11"/>
      <c r="N25" s="6"/>
      <c r="O25" s="6"/>
      <c r="P25" s="6"/>
    </row>
    <row r="26" spans="1:16">
      <c r="A26" s="6" t="s">
        <v>21</v>
      </c>
      <c r="B26" s="6"/>
      <c r="C26" s="6">
        <v>1</v>
      </c>
      <c r="D26" s="6">
        <v>1</v>
      </c>
      <c r="E26" s="6">
        <v>45.4</v>
      </c>
      <c r="F26" s="6">
        <v>2</v>
      </c>
      <c r="G26" s="8">
        <v>3996.12</v>
      </c>
      <c r="H26" s="6"/>
      <c r="I26" s="8">
        <v>4341.99</v>
      </c>
      <c r="J26" s="11">
        <f t="shared" si="0"/>
        <v>0</v>
      </c>
      <c r="K26" s="6"/>
      <c r="L26" s="6"/>
      <c r="M26" s="11"/>
      <c r="N26" s="6"/>
      <c r="O26" s="6"/>
      <c r="P26" s="6"/>
    </row>
    <row r="27" spans="1:16">
      <c r="A27" s="6" t="s">
        <v>22</v>
      </c>
      <c r="B27" s="6">
        <v>1973</v>
      </c>
      <c r="C27" s="6">
        <v>2</v>
      </c>
      <c r="D27" s="6">
        <v>16</v>
      </c>
      <c r="E27" s="6">
        <v>722.3</v>
      </c>
      <c r="F27" s="6">
        <v>43</v>
      </c>
      <c r="G27" s="8">
        <v>97467.12</v>
      </c>
      <c r="H27" s="6">
        <v>6153.96</v>
      </c>
      <c r="I27" s="8">
        <v>96359.71</v>
      </c>
      <c r="J27" s="11">
        <f t="shared" si="0"/>
        <v>0</v>
      </c>
      <c r="K27" s="6">
        <v>6153.96</v>
      </c>
      <c r="L27" s="6"/>
      <c r="M27" s="11"/>
      <c r="N27" s="6"/>
      <c r="O27" s="6"/>
      <c r="P27" s="6"/>
    </row>
    <row r="28" spans="1:16">
      <c r="A28" s="6" t="s">
        <v>23</v>
      </c>
      <c r="B28" s="6">
        <v>1982</v>
      </c>
      <c r="C28" s="6">
        <v>2</v>
      </c>
      <c r="D28" s="6">
        <v>16</v>
      </c>
      <c r="E28" s="6">
        <v>703.2</v>
      </c>
      <c r="F28" s="6">
        <v>42</v>
      </c>
      <c r="G28" s="8">
        <v>94889.79</v>
      </c>
      <c r="H28" s="6">
        <v>5991.27</v>
      </c>
      <c r="I28" s="8">
        <v>93205.52</v>
      </c>
      <c r="J28" s="11">
        <f t="shared" si="0"/>
        <v>0</v>
      </c>
      <c r="K28" s="6">
        <v>5991.27</v>
      </c>
      <c r="L28" s="6"/>
      <c r="M28" s="11"/>
      <c r="N28" s="6"/>
      <c r="O28" s="6"/>
      <c r="P28" s="6"/>
    </row>
    <row r="29" spans="1:16">
      <c r="A29" s="6" t="s">
        <v>24</v>
      </c>
      <c r="B29" s="6">
        <v>1967</v>
      </c>
      <c r="C29" s="6">
        <v>2</v>
      </c>
      <c r="D29" s="6">
        <v>10</v>
      </c>
      <c r="E29" s="6">
        <v>448.3</v>
      </c>
      <c r="F29" s="6">
        <v>18</v>
      </c>
      <c r="G29" s="8">
        <v>60493.59</v>
      </c>
      <c r="H29" s="6">
        <v>3819.51</v>
      </c>
      <c r="I29" s="8">
        <v>55426.95</v>
      </c>
      <c r="J29" s="11">
        <f t="shared" si="0"/>
        <v>0</v>
      </c>
      <c r="K29" s="6">
        <v>3819.51</v>
      </c>
      <c r="L29" s="6"/>
      <c r="M29" s="11"/>
      <c r="N29" s="6"/>
      <c r="O29" s="6"/>
      <c r="P29" s="6"/>
    </row>
    <row r="30" spans="1:16">
      <c r="A30" s="6" t="s">
        <v>25</v>
      </c>
      <c r="B30" s="6">
        <v>1979</v>
      </c>
      <c r="C30" s="6">
        <v>2</v>
      </c>
      <c r="D30" s="6">
        <v>16</v>
      </c>
      <c r="E30" s="6">
        <v>719</v>
      </c>
      <c r="F30" s="6">
        <v>44</v>
      </c>
      <c r="G30" s="8">
        <v>96872.36</v>
      </c>
      <c r="H30" s="6">
        <v>5976.38</v>
      </c>
      <c r="I30" s="8">
        <v>91496.17</v>
      </c>
      <c r="J30" s="11">
        <f t="shared" si="0"/>
        <v>0</v>
      </c>
      <c r="K30" s="6">
        <v>5976.38</v>
      </c>
      <c r="L30" s="6"/>
      <c r="M30" s="11"/>
      <c r="N30" s="6"/>
      <c r="O30" s="6"/>
      <c r="P30" s="6"/>
    </row>
    <row r="31" spans="1:16">
      <c r="A31" s="6" t="s">
        <v>26</v>
      </c>
      <c r="B31" s="6">
        <v>1978</v>
      </c>
      <c r="C31" s="6">
        <v>1</v>
      </c>
      <c r="D31" s="6">
        <v>1</v>
      </c>
      <c r="E31" s="6">
        <v>38.5</v>
      </c>
      <c r="F31" s="6">
        <v>1</v>
      </c>
      <c r="G31" s="8">
        <v>4446.78</v>
      </c>
      <c r="H31" s="6"/>
      <c r="I31" s="8">
        <v>4287.7700000000004</v>
      </c>
      <c r="J31" s="11">
        <f t="shared" si="0"/>
        <v>0</v>
      </c>
      <c r="K31" s="6"/>
      <c r="L31" s="6"/>
      <c r="M31" s="11"/>
      <c r="N31" s="6"/>
      <c r="O31" s="6"/>
      <c r="P31" s="6"/>
    </row>
    <row r="32" spans="1:16">
      <c r="A32" s="6" t="s">
        <v>27</v>
      </c>
      <c r="B32" s="6">
        <v>1987</v>
      </c>
      <c r="C32" s="6">
        <v>1</v>
      </c>
      <c r="D32" s="6">
        <v>2</v>
      </c>
      <c r="E32" s="6">
        <v>62.4</v>
      </c>
      <c r="F32" s="6">
        <v>2</v>
      </c>
      <c r="G32" s="8">
        <v>6091.98</v>
      </c>
      <c r="H32" s="6"/>
      <c r="I32" s="8">
        <v>6633.02</v>
      </c>
      <c r="J32" s="11">
        <f t="shared" si="0"/>
        <v>0</v>
      </c>
      <c r="K32" s="6"/>
      <c r="L32" s="6"/>
      <c r="M32" s="11"/>
      <c r="N32" s="6"/>
      <c r="O32" s="6"/>
      <c r="P32" s="6"/>
    </row>
    <row r="33" spans="1:16">
      <c r="A33" s="6" t="s">
        <v>28</v>
      </c>
      <c r="B33" s="6">
        <v>1975</v>
      </c>
      <c r="C33" s="6">
        <v>1</v>
      </c>
      <c r="D33" s="6">
        <v>4</v>
      </c>
      <c r="E33" s="6">
        <v>152</v>
      </c>
      <c r="F33" s="6">
        <v>9</v>
      </c>
      <c r="G33" s="8">
        <v>17556</v>
      </c>
      <c r="H33" s="6"/>
      <c r="I33" s="8">
        <v>17179.25</v>
      </c>
      <c r="J33" s="11">
        <f t="shared" si="0"/>
        <v>0</v>
      </c>
      <c r="K33" s="6"/>
      <c r="L33" s="6"/>
      <c r="M33" s="11"/>
      <c r="N33" s="6"/>
      <c r="O33" s="6"/>
      <c r="P33" s="6"/>
    </row>
    <row r="34" spans="1:16">
      <c r="A34" s="6" t="s">
        <v>29</v>
      </c>
      <c r="B34" s="6">
        <v>1979</v>
      </c>
      <c r="C34" s="6">
        <v>1</v>
      </c>
      <c r="D34" s="6">
        <v>2</v>
      </c>
      <c r="E34" s="6">
        <v>69.5</v>
      </c>
      <c r="F34" s="6">
        <v>5</v>
      </c>
      <c r="G34" s="8">
        <v>8027.28</v>
      </c>
      <c r="H34" s="6"/>
      <c r="I34" s="8">
        <v>9092.24</v>
      </c>
      <c r="J34" s="11">
        <f t="shared" si="0"/>
        <v>0</v>
      </c>
      <c r="K34" s="6"/>
      <c r="L34" s="6"/>
      <c r="M34" s="11"/>
      <c r="N34" s="6"/>
      <c r="O34" s="6"/>
      <c r="P34" s="6"/>
    </row>
    <row r="35" spans="1:16">
      <c r="A35" s="6" t="s">
        <v>30</v>
      </c>
      <c r="B35" s="6">
        <v>1978</v>
      </c>
      <c r="C35" s="6">
        <v>1</v>
      </c>
      <c r="D35" s="6">
        <v>4</v>
      </c>
      <c r="E35" s="6">
        <v>151.5</v>
      </c>
      <c r="F35" s="6">
        <v>2</v>
      </c>
      <c r="G35" s="8">
        <v>5587.38</v>
      </c>
      <c r="H35" s="6">
        <v>1290.78</v>
      </c>
      <c r="I35" s="8">
        <v>3777.68</v>
      </c>
      <c r="J35" s="11">
        <f t="shared" si="0"/>
        <v>0</v>
      </c>
      <c r="K35" s="6">
        <v>1290.78</v>
      </c>
      <c r="L35" s="6"/>
      <c r="M35" s="11"/>
      <c r="N35" s="6"/>
      <c r="O35" s="6"/>
      <c r="P35" s="6"/>
    </row>
    <row r="36" spans="1:16">
      <c r="A36" s="6" t="s">
        <v>31</v>
      </c>
      <c r="B36" s="6">
        <v>1983</v>
      </c>
      <c r="C36" s="6">
        <v>2</v>
      </c>
      <c r="D36" s="6">
        <v>12</v>
      </c>
      <c r="E36" s="6">
        <v>545.4</v>
      </c>
      <c r="F36" s="6">
        <v>24</v>
      </c>
      <c r="G36" s="8">
        <v>73596.240000000005</v>
      </c>
      <c r="H36" s="6">
        <v>4646.82</v>
      </c>
      <c r="I36" s="8">
        <v>72105.87</v>
      </c>
      <c r="J36" s="11">
        <f t="shared" si="0"/>
        <v>0</v>
      </c>
      <c r="K36" s="6">
        <v>4646.82</v>
      </c>
      <c r="L36" s="6"/>
      <c r="M36" s="11"/>
      <c r="N36" s="6"/>
      <c r="O36" s="6"/>
      <c r="P36" s="6"/>
    </row>
    <row r="37" spans="1:16">
      <c r="A37" s="6" t="s">
        <v>32</v>
      </c>
      <c r="B37" s="6">
        <v>1992</v>
      </c>
      <c r="C37" s="6">
        <v>2</v>
      </c>
      <c r="D37" s="6">
        <v>18</v>
      </c>
      <c r="E37" s="6">
        <v>869.2</v>
      </c>
      <c r="F37" s="6">
        <v>40</v>
      </c>
      <c r="G37" s="8">
        <v>117424.83</v>
      </c>
      <c r="H37" s="6">
        <v>7414.05</v>
      </c>
      <c r="I37" s="8">
        <v>113725.57</v>
      </c>
      <c r="J37" s="11">
        <f t="shared" si="0"/>
        <v>0</v>
      </c>
      <c r="K37" s="6">
        <v>7414.05</v>
      </c>
      <c r="L37" s="6"/>
      <c r="M37" s="11"/>
      <c r="N37" s="6"/>
      <c r="O37" s="6"/>
      <c r="P37" s="6"/>
    </row>
    <row r="38" spans="1:16">
      <c r="A38" s="6" t="s">
        <v>33</v>
      </c>
      <c r="B38" s="6">
        <v>1987</v>
      </c>
      <c r="C38" s="6">
        <v>2</v>
      </c>
      <c r="D38" s="6">
        <v>18</v>
      </c>
      <c r="E38" s="6">
        <v>854.4</v>
      </c>
      <c r="F38" s="6">
        <v>59</v>
      </c>
      <c r="G38" s="8">
        <v>115292.79</v>
      </c>
      <c r="H38" s="6">
        <v>7279.53</v>
      </c>
      <c r="I38" s="8">
        <v>116061.41</v>
      </c>
      <c r="J38" s="11">
        <f t="shared" si="0"/>
        <v>0</v>
      </c>
      <c r="K38" s="6">
        <v>7279.53</v>
      </c>
      <c r="L38" s="6"/>
      <c r="M38" s="11"/>
      <c r="N38" s="6"/>
      <c r="O38" s="6"/>
      <c r="P38" s="6"/>
    </row>
    <row r="39" spans="1:16">
      <c r="A39" s="6" t="s">
        <v>34</v>
      </c>
      <c r="B39" s="6">
        <v>1982</v>
      </c>
      <c r="C39" s="6">
        <v>2</v>
      </c>
      <c r="D39" s="6">
        <v>12</v>
      </c>
      <c r="E39" s="6">
        <v>550.70000000000005</v>
      </c>
      <c r="F39" s="6">
        <v>23</v>
      </c>
      <c r="G39" s="8">
        <v>74311.5</v>
      </c>
      <c r="H39" s="6">
        <v>4691.9399999999996</v>
      </c>
      <c r="I39" s="8">
        <v>73809.789999999994</v>
      </c>
      <c r="J39" s="11">
        <f t="shared" si="0"/>
        <v>0</v>
      </c>
      <c r="K39" s="6">
        <v>4691.9399999999996</v>
      </c>
      <c r="L39" s="6"/>
      <c r="M39" s="11"/>
      <c r="N39" s="6"/>
      <c r="O39" s="6"/>
      <c r="P39" s="6"/>
    </row>
    <row r="40" spans="1:16">
      <c r="A40" s="6" t="s">
        <v>35</v>
      </c>
      <c r="B40" s="6">
        <v>1983</v>
      </c>
      <c r="C40" s="6">
        <v>1</v>
      </c>
      <c r="D40" s="6">
        <v>1</v>
      </c>
      <c r="E40" s="6">
        <v>47.5</v>
      </c>
      <c r="F40" s="6">
        <v>4</v>
      </c>
      <c r="G40" s="8">
        <v>5890.92</v>
      </c>
      <c r="H40" s="6">
        <v>404.7</v>
      </c>
      <c r="I40" s="8">
        <v>5890.92</v>
      </c>
      <c r="J40" s="11">
        <f t="shared" si="0"/>
        <v>0</v>
      </c>
      <c r="K40" s="6">
        <v>404.7</v>
      </c>
      <c r="L40" s="6"/>
      <c r="M40" s="11"/>
      <c r="N40" s="6"/>
      <c r="O40" s="6"/>
      <c r="P40" s="6"/>
    </row>
    <row r="41" spans="1:16">
      <c r="A41" s="6" t="s">
        <v>36</v>
      </c>
      <c r="B41" s="6">
        <v>1991</v>
      </c>
      <c r="C41" s="6">
        <v>1</v>
      </c>
      <c r="D41" s="6">
        <v>1</v>
      </c>
      <c r="E41" s="6">
        <v>71.900000000000006</v>
      </c>
      <c r="F41" s="6">
        <v>4</v>
      </c>
      <c r="G41" s="8">
        <v>9702.18</v>
      </c>
      <c r="H41" s="6">
        <v>612.6</v>
      </c>
      <c r="I41" s="8">
        <v>2676.3</v>
      </c>
      <c r="J41" s="11">
        <f t="shared" si="0"/>
        <v>0</v>
      </c>
      <c r="K41" s="6">
        <v>612.6</v>
      </c>
      <c r="L41" s="6"/>
      <c r="M41" s="11"/>
      <c r="N41" s="6"/>
      <c r="O41" s="6"/>
      <c r="P41" s="6"/>
    </row>
    <row r="42" spans="1:16">
      <c r="A42" s="8" t="s">
        <v>37</v>
      </c>
      <c r="B42" s="8"/>
      <c r="C42" s="8"/>
      <c r="D42" s="8">
        <f t="shared" ref="D42:I42" si="1">SUM(D5:D41)</f>
        <v>320</v>
      </c>
      <c r="E42" s="8">
        <f t="shared" si="1"/>
        <v>14303.8</v>
      </c>
      <c r="F42" s="8">
        <f t="shared" si="1"/>
        <v>731</v>
      </c>
      <c r="G42" s="8">
        <f t="shared" si="1"/>
        <v>1888814.4900000002</v>
      </c>
      <c r="H42" s="8">
        <f t="shared" si="1"/>
        <v>114494.07</v>
      </c>
      <c r="I42" s="8">
        <f t="shared" si="1"/>
        <v>1827251.01</v>
      </c>
      <c r="J42" s="12">
        <f t="shared" ref="J42:K42" si="2">SUM(J5:J41)</f>
        <v>0</v>
      </c>
      <c r="K42" s="8">
        <f t="shared" si="2"/>
        <v>114494.07</v>
      </c>
      <c r="L42" s="8"/>
      <c r="M42" s="12"/>
      <c r="N42" s="8"/>
      <c r="O42" s="8"/>
      <c r="P42" s="8"/>
    </row>
  </sheetData>
  <mergeCells count="1">
    <mergeCell ref="A2:N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2013-04-11T10:00:04Z</dcterms:modified>
</cp:coreProperties>
</file>