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3" activeTab="0"/>
  </bookViews>
  <sheets>
    <sheet name=" общая 2019-20" sheetId="1" r:id="rId1"/>
    <sheet name=" Чуровское д.12 2019-20 " sheetId="2" r:id="rId2"/>
    <sheet name=" Чуровское д.13 2019-20" sheetId="3" r:id="rId3"/>
    <sheet name=" Чуровское д.14 2019-20" sheetId="4" r:id="rId4"/>
    <sheet name=" Чуровское д.15- 2019-20 " sheetId="5" r:id="rId5"/>
    <sheet name=" Чуровское д.70- 2019-20" sheetId="6" r:id="rId6"/>
    <sheet name=" Чуровское д.71- 2019-20 " sheetId="7" r:id="rId7"/>
    <sheet name=" Чуровское д.73- 2019-20 " sheetId="8" r:id="rId8"/>
    <sheet name=" Чуровское д.75- 2019-20" sheetId="9" r:id="rId9"/>
    <sheet name=" Подгорный д.3- 2019-20 " sheetId="10" r:id="rId10"/>
    <sheet name=" Подгорный д.4- 2019-20 " sheetId="11" r:id="rId11"/>
    <sheet name=" Подгорный д.5- 2019-20" sheetId="12" r:id="rId12"/>
    <sheet name=" Подгорный д.6- 2019-20 " sheetId="13" r:id="rId13"/>
    <sheet name=" Подгорный д.7- 2019-20 " sheetId="14" r:id="rId14"/>
    <sheet name=" Подгорный д.8- 2019-20 " sheetId="15" r:id="rId15"/>
    <sheet name=" Подгорный д.9- 2019-20" sheetId="16" r:id="rId16"/>
    <sheet name=" Подгорный д.16- 2019-20" sheetId="17" r:id="rId17"/>
    <sheet name=" Подгорный д.31- 2019-20 " sheetId="18" r:id="rId18"/>
    <sheet name=" Подгорный д.32- 2019-20 " sheetId="19" r:id="rId19"/>
  </sheets>
  <definedNames>
    <definedName name="_xlnm.Print_Area" localSheetId="0">' общая 2019-20'!$A$1:$G$91</definedName>
    <definedName name="_xlnm.Print_Area" localSheetId="16">' Подгорный д.16- 2019-20'!$A$1:$G$91</definedName>
    <definedName name="_xlnm.Print_Area" localSheetId="9">' Подгорный д.3- 2019-20 '!$A$1:$G$91</definedName>
    <definedName name="_xlnm.Print_Area" localSheetId="17">' Подгорный д.31- 2019-20 '!$A$1:$G$91</definedName>
    <definedName name="_xlnm.Print_Area" localSheetId="18">' Подгорный д.32- 2019-20 '!$A$1:$G$91</definedName>
    <definedName name="_xlnm.Print_Area" localSheetId="10">' Подгорный д.4- 2019-20 '!$A$1:$G$91</definedName>
    <definedName name="_xlnm.Print_Area" localSheetId="11">' Подгорный д.5- 2019-20'!$A$1:$G$91</definedName>
    <definedName name="_xlnm.Print_Area" localSheetId="12">' Подгорный д.6- 2019-20 '!$A$1:$G$91</definedName>
    <definedName name="_xlnm.Print_Area" localSheetId="13">' Подгорный д.7- 2019-20 '!$A$1:$G$91</definedName>
    <definedName name="_xlnm.Print_Area" localSheetId="14">' Подгорный д.8- 2019-20 '!$A$1:$G$91</definedName>
    <definedName name="_xlnm.Print_Area" localSheetId="15">' Подгорный д.9- 2019-20'!$A$1:$G$91</definedName>
    <definedName name="_xlnm.Print_Area" localSheetId="1">' Чуровское д.12 2019-20 '!$A$1:$G$91</definedName>
    <definedName name="_xlnm.Print_Area" localSheetId="2">' Чуровское д.13 2019-20'!$A$1:$G$91</definedName>
    <definedName name="_xlnm.Print_Area" localSheetId="3">' Чуровское д.14 2019-20'!$A$1:$G$91</definedName>
    <definedName name="_xlnm.Print_Area" localSheetId="4">' Чуровское д.15- 2019-20 '!$A$1:$G$91</definedName>
    <definedName name="_xlnm.Print_Area" localSheetId="5">' Чуровское д.70- 2019-20'!$A$1:$G$91</definedName>
    <definedName name="_xlnm.Print_Area" localSheetId="6">' Чуровское д.71- 2019-20 '!$A$1:$G$91</definedName>
    <definedName name="_xlnm.Print_Area" localSheetId="7">' Чуровское д.73- 2019-20 '!$A$1:$G$91</definedName>
    <definedName name="_xlnm.Print_Area" localSheetId="8">' Чуровское д.75- 2019-20'!$A$1:$G$91</definedName>
  </definedNames>
  <calcPr fullCalcOnLoad="1"/>
</workbook>
</file>

<file path=xl/sharedStrings.xml><?xml version="1.0" encoding="utf-8"?>
<sst xmlns="http://schemas.openxmlformats.org/spreadsheetml/2006/main" count="3342" uniqueCount="180">
  <si>
    <t xml:space="preserve">ПЕРЕЧЕНЬ </t>
  </si>
  <si>
    <t>Общая площадь</t>
  </si>
  <si>
    <t>м2</t>
  </si>
  <si>
    <t>Число проживающих</t>
  </si>
  <si>
    <t>чел</t>
  </si>
  <si>
    <t>Количество квартир</t>
  </si>
  <si>
    <t>квартир</t>
  </si>
  <si>
    <t>№ п/п</t>
  </si>
  <si>
    <t>Наименование работ и услуг</t>
  </si>
  <si>
    <t>Периодичность</t>
  </si>
  <si>
    <t>Перечень работ по плану</t>
  </si>
  <si>
    <t>Утверждено решением собственников</t>
  </si>
  <si>
    <t>Годовая плата, тыс.руб.</t>
  </si>
  <si>
    <t>Стоимость на 1кв.м. общей площади (руб. в месяц)</t>
  </si>
  <si>
    <t>I. Работы, необходимые для надлежащего содержания несущих констркуций (фундаментов, стен,перекрытий,лестниц) и ненесущих конструкций (перегородок, полов)</t>
  </si>
  <si>
    <t>1.</t>
  </si>
  <si>
    <t>Работы выполняемые в отношении фундаментов.</t>
  </si>
  <si>
    <t>1.1.</t>
  </si>
  <si>
    <t>2 раза в год</t>
  </si>
  <si>
    <t>1.2.</t>
  </si>
  <si>
    <t>Проверка технического состояния видимых частей конструкций с выявлением признаков неравномерных осадок фундаментов, коррозии арматуры, трещин, выпучивания, отклонения от вертикали, поражения гнилью. Устранение выявленных нарушений.</t>
  </si>
  <si>
    <t>Проверка состояния гидроизоляции фундаментов и систем водоотвода фундамента. Восстановление их работоспособности.</t>
  </si>
  <si>
    <t>2 раза в год, восстановление по мере необходимости</t>
  </si>
  <si>
    <t>осмотр 1 раз в полгода, восстановление и ремонт по мере необходимости</t>
  </si>
  <si>
    <t>2.2.</t>
  </si>
  <si>
    <t>2.3.</t>
  </si>
  <si>
    <t>3</t>
  </si>
  <si>
    <t>Работы, выполняемые для надлежащего содержания стен дома.</t>
  </si>
  <si>
    <t>3.1.</t>
  </si>
  <si>
    <t>осмотр 1 раз в полгода, восстановление и ремонт по мере необходимости на основании дефектных ведомостей</t>
  </si>
  <si>
    <t>3.2.</t>
  </si>
  <si>
    <t>Выявление следов коррозии, деформаций и трещин в местах расположения арматуры и закладных деталей, наличия трещин примыкания внутренних поперечных стен к наружным стенам из несущих панелей. (для панельных домов)</t>
  </si>
  <si>
    <t>Выявление повреждений в кладке, наличия и характера трещин, выветривания, отклонения от вертикали и выпучивания отдельных участков стен. ( для кирпичных домов)</t>
  </si>
  <si>
    <t>3.4.</t>
  </si>
  <si>
    <t>В случае выявления повреждений и нарушений- составление  плана мероприятий по инструментальному  обследлванию стен, воостановлению проектных условий их эксплуатации и его выполнение.</t>
  </si>
  <si>
    <t>4</t>
  </si>
  <si>
    <t>Работы, выполняемые в целях надлежащего содержания перекрытий и покрытий</t>
  </si>
  <si>
    <t>4.1</t>
  </si>
  <si>
    <t>Выявление нарушений условий эксплуатации</t>
  </si>
  <si>
    <t>4.2</t>
  </si>
  <si>
    <t xml:space="preserve">Выявление наличия, характера и величины трещин в теле перекрытия и в местах примыканий к стенам, отслоения защитного слоя бетона и оголения </t>
  </si>
  <si>
    <t>4.3.</t>
  </si>
  <si>
    <t xml:space="preserve">Выявление смещения плит одной относительно другой по высоте, следов протечек или промерзаний </t>
  </si>
  <si>
    <t>4.4.</t>
  </si>
  <si>
    <t>Проверка состояния утеплителя, гидроизоляции и звукоизоляции конструкций перекрытий и покрытий</t>
  </si>
  <si>
    <t>5</t>
  </si>
  <si>
    <t>5.1.</t>
  </si>
  <si>
    <t>Контроль состояния и выявления нарушений эксплуатации</t>
  </si>
  <si>
    <t>5.2.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</si>
  <si>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</t>
  </si>
  <si>
    <t>5.3.</t>
  </si>
  <si>
    <t>Выявление коррозии</t>
  </si>
  <si>
    <t>6</t>
  </si>
  <si>
    <t>Работы выполняемые в целях надлежащего содержания крыш</t>
  </si>
  <si>
    <t>Проверка кровли на отсутствие протечек</t>
  </si>
  <si>
    <t>осмотр 2 раза в год</t>
  </si>
  <si>
    <t>Проверка температурно-влажностного режима и воздухообмена на чердаке</t>
  </si>
  <si>
    <t>1 раз в месяц</t>
  </si>
  <si>
    <t>6.5.</t>
  </si>
  <si>
    <t>при необходимости</t>
  </si>
  <si>
    <t>6.6.</t>
  </si>
  <si>
    <t>6.7.</t>
  </si>
  <si>
    <t>При выявлении нарушений, приводящих к протечкам незамедлительное их устранение</t>
  </si>
  <si>
    <t>немедленно при выявлении</t>
  </si>
  <si>
    <t>Работы,выполняемые в целях надлежащего содержания лестниц</t>
  </si>
  <si>
    <t>Выявление деформации и повреждений в несущих конструкциях , надежности креплений ограждений, выбоин и сколов в ступенях</t>
  </si>
  <si>
    <t>Работы, выполняемые в целях надлежащего содержания фасадов</t>
  </si>
  <si>
    <t>Работы, выполняемые в целях надлежащего содержания полов, оконных и дверных заполнений</t>
  </si>
  <si>
    <t>Проверка целостности, плотности притворов, работоспособности фурнитуры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</si>
  <si>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</si>
  <si>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</t>
  </si>
  <si>
    <t>Работы, необходимые в целях надлежащегосодержания систем вентиляции</t>
  </si>
  <si>
    <t>Ремонт и проочистка дымовентиляционных каналов</t>
  </si>
  <si>
    <t>по мере необходимости</t>
  </si>
  <si>
    <t>2</t>
  </si>
  <si>
    <t>1 раз в год перед отопительным сезоном</t>
  </si>
  <si>
    <t>ежедневно</t>
  </si>
  <si>
    <t>2.4.</t>
  </si>
  <si>
    <t>2.5.</t>
  </si>
  <si>
    <t>Гидравлические испытания узлов ввода и систем отопления, промывка и регулировка систем отопления</t>
  </si>
  <si>
    <t>1 раз в год</t>
  </si>
  <si>
    <t>Проведение пробных пусконаладочных работ</t>
  </si>
  <si>
    <t>Удаление воздуха из системы отопления</t>
  </si>
  <si>
    <t xml:space="preserve">1 раз в год  </t>
  </si>
  <si>
    <t>Работы, выполняемые в целях надлежащего содержания внутридомового газового оборудования</t>
  </si>
  <si>
    <t>III. Работы и услуги по содержанию иного общего имущества в многоквартирном доме (п.1+п.2)</t>
  </si>
  <si>
    <t>Очистка придомовой территории от снега и льда</t>
  </si>
  <si>
    <t>Уборка крыльца и площадки перед входом в подъезд</t>
  </si>
  <si>
    <t>Подметание и уборка придомовой территории</t>
  </si>
  <si>
    <t>Уборка газонов</t>
  </si>
  <si>
    <t>2.6.</t>
  </si>
  <si>
    <t>Выкашивание газонов</t>
  </si>
  <si>
    <t>2 раза  в год</t>
  </si>
  <si>
    <t>IV</t>
  </si>
  <si>
    <t>V</t>
  </si>
  <si>
    <t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t>
  </si>
  <si>
    <t>Работы, выполняемые в целях надлежащего содержания балок перекрытий и покрытий  (для панельных домов)</t>
  </si>
  <si>
    <t>3 раза в неделю</t>
  </si>
  <si>
    <t>Всего стоимость обязательных работ</t>
  </si>
  <si>
    <t>Перечень дополнительных работ и услуг по содержанию и текущему ремонту общего имущества</t>
  </si>
  <si>
    <t>Всего стоимость дополнительных работ</t>
  </si>
  <si>
    <t xml:space="preserve">Всего затраты по содержанию и текущему ремонту общего имущества </t>
  </si>
  <si>
    <t xml:space="preserve">Работы, выполняемые в целях надлежащего содержания электрооборудования  </t>
  </si>
  <si>
    <t>Работы по содержанию земельного участка  (дворник -0,5 ст. )</t>
  </si>
  <si>
    <t>работы по содержанию помещений, входящих в состав общего имущества (уборщица -0,25 ст.)</t>
  </si>
  <si>
    <t>4,1</t>
  </si>
  <si>
    <t>Проверка и при необходимости очистка кровли от скопления снега , наледи,сосулек</t>
  </si>
  <si>
    <t>Контроль состояния и восстановления или замена отдельных элементов козырьков над входами в здание</t>
  </si>
  <si>
    <t>Контроль состояния и восстановления плотности притворов входных дверей</t>
  </si>
  <si>
    <t>3.2</t>
  </si>
  <si>
    <t xml:space="preserve">Периодическая проверка и прочистка дымоходов и вентиляционных каналов </t>
  </si>
  <si>
    <t>2.1</t>
  </si>
  <si>
    <t>2.2</t>
  </si>
  <si>
    <t>Проверка  оборудования  щитовых, замеры сопротивления изоляции проводов</t>
  </si>
  <si>
    <t>1.4</t>
  </si>
  <si>
    <t>Услуги по управлению</t>
  </si>
  <si>
    <t>1 раза в год</t>
  </si>
  <si>
    <t xml:space="preserve">техобслуживание 1 раз в год, ремонт при необход. </t>
  </si>
  <si>
    <t>1,1</t>
  </si>
  <si>
    <t>4.1.</t>
  </si>
  <si>
    <t>1.1</t>
  </si>
  <si>
    <t>2,1</t>
  </si>
  <si>
    <t>2,2</t>
  </si>
  <si>
    <t>3,1</t>
  </si>
  <si>
    <t>3,2</t>
  </si>
  <si>
    <t>3,3</t>
  </si>
  <si>
    <t>3,4</t>
  </si>
  <si>
    <t>5,1</t>
  </si>
  <si>
    <t>5,2</t>
  </si>
  <si>
    <t>6,1</t>
  </si>
  <si>
    <t>Общие работы, выполняемые для надлежащего содержания систем вентиляции</t>
  </si>
  <si>
    <t>Работы, выполняемые в целях надлежащего содержания систем водоснабжения ,отопления и водоотведения</t>
  </si>
  <si>
    <t>Проверка исправности ,регулировка запорной арматуры,устройств,общедомовых приборов учета</t>
  </si>
  <si>
    <t>Контроль состояния исправности элементов внутренней канализации</t>
  </si>
  <si>
    <t>2,3</t>
  </si>
  <si>
    <t>2,4</t>
  </si>
  <si>
    <t>2,5</t>
  </si>
  <si>
    <t>1 раз в год,восстановление и ремонт по мере необходимости</t>
  </si>
  <si>
    <t>Проверка наличия тяги и прочистка  в дымовентиляционных каналах</t>
  </si>
  <si>
    <t>2 раза в год,по мере необходимости</t>
  </si>
  <si>
    <t>Техническое обслуживание и ремонт осветительных установок,  внутридомовых электосетей, очистка клейм и соединений в групповых щитках и распределительных шкафах, наладка электрооборудования</t>
  </si>
  <si>
    <t>с.Чуровское д.12</t>
  </si>
  <si>
    <t>с.Чуровское д.13</t>
  </si>
  <si>
    <t>с.Чуровское д.14</t>
  </si>
  <si>
    <t>с.Чуровское д.15</t>
  </si>
  <si>
    <t>с.Чуровское д.70</t>
  </si>
  <si>
    <t>с.Чуровское д.71</t>
  </si>
  <si>
    <t>с.Чуровское д.73</t>
  </si>
  <si>
    <t>с.Чуровское д.75</t>
  </si>
  <si>
    <t>п.Подгорный д.3</t>
  </si>
  <si>
    <t>п.Подгорный д.4</t>
  </si>
  <si>
    <t>п.Подгорный д5</t>
  </si>
  <si>
    <t>п.Подгорный д.6</t>
  </si>
  <si>
    <t>п.Подгорный д.7</t>
  </si>
  <si>
    <t>п.Подгорный д.8</t>
  </si>
  <si>
    <t>п.Подгорный д.9</t>
  </si>
  <si>
    <t>п.Подгорный д.16</t>
  </si>
  <si>
    <t>п.Подгорный д.31</t>
  </si>
  <si>
    <t>п.Подгорный д.32</t>
  </si>
  <si>
    <t>Организация проверки состояния системы вутридомового газового оборудования и ее отдельных элементов по договору с АО "Вологда газпром газораспределение " и ООО "Русдиагностика"</t>
  </si>
  <si>
    <t>Работы по обеспечению вывоза строительного мусора</t>
  </si>
  <si>
    <t>2 раза в месяц</t>
  </si>
  <si>
    <t>В случае выявления повреждений и нарушений- составление  плана мероприятий по инструментальному  обследолванию стен, воостановлению проектных условий их эксплуатации и его выполнение.</t>
  </si>
  <si>
    <t>3.1</t>
  </si>
  <si>
    <t>3.3</t>
  </si>
  <si>
    <t>3.4</t>
  </si>
  <si>
    <t>5.1</t>
  </si>
  <si>
    <t>5.2</t>
  </si>
  <si>
    <t>6.1</t>
  </si>
  <si>
    <t>2.3</t>
  </si>
  <si>
    <t>2.4</t>
  </si>
  <si>
    <t>2.5</t>
  </si>
  <si>
    <t>Гидравлические испытания узлов ввода и систем отопления, промывка и регулировка систем отопления, поверка приборов учета т/э</t>
  </si>
  <si>
    <t>Организация проверки состояния системы вутридомового газового оборудования и ее отдельных элементов по договору с АО "Газпром    газораспределение Вологда" и ООО "Русдиагностика"</t>
  </si>
  <si>
    <t>услуг и работ по содержанию и текущему ремонту общего имущества в многоквартирном доме на 2019-2020 год</t>
  </si>
  <si>
    <t>I. Работы, необходимые для надлежащего содержания несущих констркуций (фундаментов, стен, перекрытий, лестниц) и ненесущих конструкций (перегородок, полов)</t>
  </si>
  <si>
    <t>Стоимость на 1 кв.м. общей площади (руб. в месяц)</t>
  </si>
  <si>
    <t>Годовая плата, тыс.руб        (1 кв.м.)</t>
  </si>
  <si>
    <t>Протокол  общего собрания  собственников дома от 07.06.2019 г</t>
  </si>
  <si>
    <t>Годовая плата, тыс.руб.           (1 кв.м.)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</si>
</sst>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00"/>
    <numFmt numFmtId="184" formatCode="0.00000"/>
    <numFmt numFmtId="185" formatCode="0.0000"/>
    <numFmt numFmtId="186" formatCode="_(* #,##0.0_);_(* \(#,##0.0\);_(* &quot;-&quot;??_);_(@_)"/>
    <numFmt numFmtId="187" formatCode="_(* #,##0_);_(* \(#,##0\);_(* &quot;-&quot;??_);_(@_)"/>
    <numFmt numFmtId="188" formatCode="0.0000000"/>
    <numFmt numFmtId="189" formatCode="0.00000000"/>
    <numFmt numFmtId="190" formatCode="0.000000000"/>
    <numFmt numFmtId="191" formatCode="#,##0.000"/>
  </numFmts>
  <fonts count="57">
    <font>
      <sz val="10"/>
      <name val="Arial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ahoma"/>
      <family val="2"/>
    </font>
    <font>
      <b/>
      <sz val="11"/>
      <name val="Times New Roman"/>
      <family val="1"/>
    </font>
    <font>
      <b/>
      <i/>
      <u val="single"/>
      <sz val="14"/>
      <name val="Tahoma"/>
      <family val="2"/>
    </font>
    <font>
      <b/>
      <i/>
      <u val="single"/>
      <sz val="16"/>
      <name val="Times New Roman"/>
      <family val="1"/>
    </font>
    <font>
      <sz val="12"/>
      <name val="Tahoma"/>
      <family val="2"/>
    </font>
    <font>
      <sz val="12"/>
      <color indexed="8"/>
      <name val="Tahoma"/>
      <family val="2"/>
    </font>
    <font>
      <b/>
      <i/>
      <sz val="12"/>
      <name val="Tahoma"/>
      <family val="2"/>
    </font>
    <font>
      <b/>
      <i/>
      <sz val="12"/>
      <color indexed="8"/>
      <name val="Tahoma"/>
      <family val="2"/>
    </font>
    <font>
      <b/>
      <u val="single"/>
      <sz val="12"/>
      <name val="Tahoma"/>
      <family val="2"/>
    </font>
    <font>
      <sz val="12"/>
      <color indexed="36"/>
      <name val="Tahoma"/>
      <family val="2"/>
    </font>
    <font>
      <b/>
      <sz val="12"/>
      <color indexed="8"/>
      <name val="Tahoma"/>
      <family val="2"/>
    </font>
    <font>
      <b/>
      <u val="single"/>
      <sz val="14"/>
      <name val="Tahoma"/>
      <family val="2"/>
    </font>
    <font>
      <b/>
      <i/>
      <sz val="14"/>
      <color indexed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2" borderId="0" xfId="52" applyFont="1" applyFill="1">
      <alignment/>
      <protection/>
    </xf>
    <xf numFmtId="0" fontId="1" fillId="0" borderId="0" xfId="52" applyFont="1">
      <alignment/>
      <protection/>
    </xf>
    <xf numFmtId="0" fontId="1" fillId="0" borderId="0" xfId="0" applyFont="1" applyAlignment="1">
      <alignment/>
    </xf>
    <xf numFmtId="0" fontId="6" fillId="0" borderId="0" xfId="52" applyFont="1">
      <alignment/>
      <protection/>
    </xf>
    <xf numFmtId="0" fontId="7" fillId="0" borderId="0" xfId="0" applyFont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8" fillId="34" borderId="10" xfId="52" applyNumberFormat="1" applyFont="1" applyFill="1" applyBorder="1" applyAlignment="1">
      <alignment wrapText="1"/>
      <protection/>
    </xf>
    <xf numFmtId="0" fontId="2" fillId="35" borderId="10" xfId="52" applyFont="1" applyFill="1" applyBorder="1" applyAlignment="1">
      <alignment horizontal="center" vertical="center"/>
      <protection/>
    </xf>
    <xf numFmtId="2" fontId="8" fillId="35" borderId="10" xfId="52" applyNumberFormat="1" applyFont="1" applyFill="1" applyBorder="1" applyAlignment="1">
      <alignment horizontal="center" vertical="center"/>
      <protection/>
    </xf>
    <xf numFmtId="0" fontId="3" fillId="32" borderId="0" xfId="52" applyFont="1" applyFill="1">
      <alignment/>
      <protection/>
    </xf>
    <xf numFmtId="2" fontId="8" fillId="32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2" fontId="4" fillId="36" borderId="12" xfId="0" applyNumberFormat="1" applyFont="1" applyFill="1" applyBorder="1" applyAlignment="1">
      <alignment/>
    </xf>
    <xf numFmtId="0" fontId="5" fillId="0" borderId="13" xfId="52" applyFont="1" applyBorder="1" applyAlignment="1">
      <alignment wrapText="1"/>
      <protection/>
    </xf>
    <xf numFmtId="0" fontId="5" fillId="0" borderId="0" xfId="52" applyFont="1" applyAlignment="1">
      <alignment wrapText="1"/>
      <protection/>
    </xf>
    <xf numFmtId="0" fontId="5" fillId="0" borderId="14" xfId="52" applyFont="1" applyBorder="1" applyAlignment="1">
      <alignment/>
      <protection/>
    </xf>
    <xf numFmtId="180" fontId="5" fillId="32" borderId="15" xfId="52" applyNumberFormat="1" applyFont="1" applyFill="1" applyBorder="1" applyAlignment="1">
      <alignment horizontal="center"/>
      <protection/>
    </xf>
    <xf numFmtId="3" fontId="5" fillId="0" borderId="16" xfId="52" applyNumberFormat="1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12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justify"/>
      <protection/>
    </xf>
    <xf numFmtId="0" fontId="12" fillId="0" borderId="10" xfId="52" applyFont="1" applyBorder="1" applyAlignment="1">
      <alignment horizontal="center" vertical="center"/>
      <protection/>
    </xf>
    <xf numFmtId="2" fontId="12" fillId="32" borderId="10" xfId="0" applyNumberFormat="1" applyFont="1" applyFill="1" applyBorder="1" applyAlignment="1">
      <alignment horizontal="center" vertical="center"/>
    </xf>
    <xf numFmtId="0" fontId="12" fillId="0" borderId="10" xfId="52" applyFont="1" applyBorder="1" applyAlignment="1">
      <alignment horizontal="left" vertical="center" wrapText="1"/>
      <protection/>
    </xf>
    <xf numFmtId="0" fontId="12" fillId="0" borderId="10" xfId="52" applyFont="1" applyBorder="1" applyAlignment="1">
      <alignment horizontal="center" wrapText="1"/>
      <protection/>
    </xf>
    <xf numFmtId="49" fontId="14" fillId="35" borderId="10" xfId="52" applyNumberFormat="1" applyFont="1" applyFill="1" applyBorder="1" applyAlignment="1">
      <alignment horizontal="center" vertical="center"/>
      <protection/>
    </xf>
    <xf numFmtId="2" fontId="16" fillId="35" borderId="10" xfId="52" applyNumberFormat="1" applyFont="1" applyFill="1" applyBorder="1" applyAlignment="1">
      <alignment horizontal="center" vertical="center"/>
      <protection/>
    </xf>
    <xf numFmtId="2" fontId="16" fillId="32" borderId="10" xfId="52" applyNumberFormat="1" applyFont="1" applyFill="1" applyBorder="1" applyAlignment="1">
      <alignment horizontal="center" vertical="center"/>
      <protection/>
    </xf>
    <xf numFmtId="49" fontId="12" fillId="32" borderId="10" xfId="52" applyNumberFormat="1" applyFont="1" applyFill="1" applyBorder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2" fontId="12" fillId="37" borderId="10" xfId="52" applyNumberFormat="1" applyFont="1" applyFill="1" applyBorder="1" applyAlignment="1">
      <alignment horizontal="center" vertical="center" wrapText="1"/>
      <protection/>
    </xf>
    <xf numFmtId="2" fontId="12" fillId="36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wrapText="1"/>
      <protection/>
    </xf>
    <xf numFmtId="49" fontId="4" fillId="35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horizontal="justify" vertical="center"/>
      <protection/>
    </xf>
    <xf numFmtId="0" fontId="13" fillId="32" borderId="10" xfId="52" applyFont="1" applyFill="1" applyBorder="1" applyAlignment="1">
      <alignment horizontal="center" vertical="center" wrapText="1"/>
      <protection/>
    </xf>
    <xf numFmtId="49" fontId="12" fillId="0" borderId="23" xfId="52" applyNumberFormat="1" applyFont="1" applyFill="1" applyBorder="1" applyAlignment="1">
      <alignment horizontal="center" vertical="center"/>
      <protection/>
    </xf>
    <xf numFmtId="49" fontId="12" fillId="0" borderId="0" xfId="52" applyNumberFormat="1" applyFont="1" applyFill="1" applyBorder="1" applyAlignment="1">
      <alignment horizontal="center" vertical="center"/>
      <protection/>
    </xf>
    <xf numFmtId="49" fontId="4" fillId="35" borderId="23" xfId="52" applyNumberFormat="1" applyFont="1" applyFill="1" applyBorder="1" applyAlignment="1">
      <alignment horizontal="center" vertical="center"/>
      <protection/>
    </xf>
    <xf numFmtId="2" fontId="16" fillId="34" borderId="10" xfId="52" applyNumberFormat="1" applyFont="1" applyFill="1" applyBorder="1" applyAlignment="1">
      <alignment wrapText="1"/>
      <protection/>
    </xf>
    <xf numFmtId="2" fontId="16" fillId="32" borderId="10" xfId="52" applyNumberFormat="1" applyFont="1" applyFill="1" applyBorder="1" applyAlignment="1">
      <alignment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49" fontId="12" fillId="0" borderId="24" xfId="52" applyNumberFormat="1" applyFont="1" applyFill="1" applyBorder="1" applyAlignment="1">
      <alignment horizontal="center" vertical="center"/>
      <protection/>
    </xf>
    <xf numFmtId="2" fontId="16" fillId="37" borderId="10" xfId="52" applyNumberFormat="1" applyFont="1" applyFill="1" applyBorder="1" applyAlignment="1">
      <alignment horizontal="center" vertical="center"/>
      <protection/>
    </xf>
    <xf numFmtId="2" fontId="16" fillId="35" borderId="10" xfId="52" applyNumberFormat="1" applyFont="1" applyFill="1" applyBorder="1" applyAlignment="1">
      <alignment horizontal="center"/>
      <protection/>
    </xf>
    <xf numFmtId="2" fontId="16" fillId="32" borderId="10" xfId="52" applyNumberFormat="1" applyFont="1" applyFill="1" applyBorder="1" applyAlignment="1">
      <alignment horizontal="center"/>
      <protection/>
    </xf>
    <xf numFmtId="2" fontId="12" fillId="32" borderId="10" xfId="0" applyNumberFormat="1" applyFont="1" applyFill="1" applyBorder="1" applyAlignment="1">
      <alignment vertical="center"/>
    </xf>
    <xf numFmtId="2" fontId="12" fillId="36" borderId="10" xfId="52" applyNumberFormat="1" applyFont="1" applyFill="1" applyBorder="1" applyAlignment="1">
      <alignment vertical="center" wrapText="1"/>
      <protection/>
    </xf>
    <xf numFmtId="49" fontId="4" fillId="18" borderId="10" xfId="52" applyNumberFormat="1" applyFont="1" applyFill="1" applyBorder="1" applyAlignment="1">
      <alignment horizontal="center" vertical="center"/>
      <protection/>
    </xf>
    <xf numFmtId="0" fontId="14" fillId="18" borderId="23" xfId="52" applyFont="1" applyFill="1" applyBorder="1" applyAlignment="1">
      <alignment vertical="center" wrapText="1"/>
      <protection/>
    </xf>
    <xf numFmtId="0" fontId="4" fillId="18" borderId="10" xfId="52" applyFont="1" applyFill="1" applyBorder="1" applyAlignment="1">
      <alignment horizontal="center"/>
      <protection/>
    </xf>
    <xf numFmtId="2" fontId="4" fillId="37" borderId="10" xfId="52" applyNumberFormat="1" applyFont="1" applyFill="1" applyBorder="1" applyAlignment="1">
      <alignment vertical="center" wrapText="1"/>
      <protection/>
    </xf>
    <xf numFmtId="2" fontId="4" fillId="32" borderId="10" xfId="0" applyNumberFormat="1" applyFont="1" applyFill="1" applyBorder="1" applyAlignment="1">
      <alignment vertical="center"/>
    </xf>
    <xf numFmtId="2" fontId="4" fillId="18" borderId="10" xfId="52" applyNumberFormat="1" applyFont="1" applyFill="1" applyBorder="1" applyAlignment="1">
      <alignment vertical="center" wrapText="1"/>
      <protection/>
    </xf>
    <xf numFmtId="49" fontId="4" fillId="18" borderId="25" xfId="52" applyNumberFormat="1" applyFont="1" applyFill="1" applyBorder="1" applyAlignment="1">
      <alignment horizontal="center" vertical="center"/>
      <protection/>
    </xf>
    <xf numFmtId="0" fontId="14" fillId="18" borderId="25" xfId="52" applyFont="1" applyFill="1" applyBorder="1" applyAlignment="1">
      <alignment horizontal="left" wrapText="1"/>
      <protection/>
    </xf>
    <xf numFmtId="0" fontId="4" fillId="18" borderId="25" xfId="52" applyFont="1" applyFill="1" applyBorder="1" applyAlignment="1">
      <alignment horizontal="center" wrapText="1"/>
      <protection/>
    </xf>
    <xf numFmtId="2" fontId="4" fillId="37" borderId="25" xfId="52" applyNumberFormat="1" applyFont="1" applyFill="1" applyBorder="1" applyAlignment="1">
      <alignment vertical="center" wrapText="1"/>
      <protection/>
    </xf>
    <xf numFmtId="2" fontId="4" fillId="32" borderId="25" xfId="0" applyNumberFormat="1" applyFont="1" applyFill="1" applyBorder="1" applyAlignment="1">
      <alignment vertical="center"/>
    </xf>
    <xf numFmtId="2" fontId="4" fillId="18" borderId="25" xfId="52" applyNumberFormat="1" applyFont="1" applyFill="1" applyBorder="1" applyAlignment="1">
      <alignment vertical="center" wrapText="1"/>
      <protection/>
    </xf>
    <xf numFmtId="2" fontId="18" fillId="38" borderId="12" xfId="52" applyNumberFormat="1" applyFont="1" applyFill="1" applyBorder="1" applyAlignment="1">
      <alignment vertical="center" wrapText="1"/>
      <protection/>
    </xf>
    <xf numFmtId="2" fontId="18" fillId="32" borderId="12" xfId="52" applyNumberFormat="1" applyFont="1" applyFill="1" applyBorder="1" applyAlignment="1">
      <alignment vertical="center" wrapText="1"/>
      <protection/>
    </xf>
    <xf numFmtId="2" fontId="18" fillId="32" borderId="26" xfId="52" applyNumberFormat="1" applyFont="1" applyFill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4" fillId="37" borderId="10" xfId="52" applyNumberFormat="1" applyFont="1" applyFill="1" applyBorder="1" applyAlignment="1">
      <alignment horizontal="center" vertical="center" wrapText="1"/>
      <protection/>
    </xf>
    <xf numFmtId="2" fontId="4" fillId="37" borderId="25" xfId="52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2" fontId="4" fillId="18" borderId="10" xfId="52" applyNumberFormat="1" applyFont="1" applyFill="1" applyBorder="1" applyAlignment="1">
      <alignment horizontal="center" vertical="center" wrapText="1"/>
      <protection/>
    </xf>
    <xf numFmtId="2" fontId="4" fillId="32" borderId="25" xfId="0" applyNumberFormat="1" applyFont="1" applyFill="1" applyBorder="1" applyAlignment="1">
      <alignment horizontal="center" vertical="center"/>
    </xf>
    <xf numFmtId="2" fontId="4" fillId="18" borderId="25" xfId="52" applyNumberFormat="1" applyFont="1" applyFill="1" applyBorder="1" applyAlignment="1">
      <alignment horizontal="center" vertical="center" wrapText="1"/>
      <protection/>
    </xf>
    <xf numFmtId="3" fontId="5" fillId="32" borderId="27" xfId="52" applyNumberFormat="1" applyFont="1" applyFill="1" applyBorder="1" applyAlignment="1">
      <alignment horizontal="center"/>
      <protection/>
    </xf>
    <xf numFmtId="2" fontId="16" fillId="34" borderId="10" xfId="52" applyNumberFormat="1" applyFont="1" applyFill="1" applyBorder="1" applyAlignment="1">
      <alignment horizontal="center" vertical="center" wrapText="1"/>
      <protection/>
    </xf>
    <xf numFmtId="2" fontId="16" fillId="32" borderId="10" xfId="52" applyNumberFormat="1" applyFont="1" applyFill="1" applyBorder="1" applyAlignment="1">
      <alignment horizontal="center" vertical="center" wrapText="1"/>
      <protection/>
    </xf>
    <xf numFmtId="2" fontId="18" fillId="38" borderId="12" xfId="52" applyNumberFormat="1" applyFont="1" applyFill="1" applyBorder="1" applyAlignment="1">
      <alignment horizontal="center" vertical="center" wrapText="1"/>
      <protection/>
    </xf>
    <xf numFmtId="2" fontId="18" fillId="32" borderId="12" xfId="52" applyNumberFormat="1" applyFont="1" applyFill="1" applyBorder="1" applyAlignment="1">
      <alignment horizontal="center" vertical="center" wrapText="1"/>
      <protection/>
    </xf>
    <xf numFmtId="2" fontId="18" fillId="38" borderId="12" xfId="52" applyNumberFormat="1" applyFont="1" applyFill="1" applyBorder="1" applyAlignment="1">
      <alignment horizontal="center" wrapText="1"/>
      <protection/>
    </xf>
    <xf numFmtId="2" fontId="18" fillId="32" borderId="12" xfId="52" applyNumberFormat="1" applyFont="1" applyFill="1" applyBorder="1" applyAlignment="1">
      <alignment horizontal="center" wrapText="1"/>
      <protection/>
    </xf>
    <xf numFmtId="2" fontId="18" fillId="32" borderId="26" xfId="52" applyNumberFormat="1" applyFont="1" applyFill="1" applyBorder="1" applyAlignment="1">
      <alignment horizontal="center" wrapText="1"/>
      <protection/>
    </xf>
    <xf numFmtId="2" fontId="16" fillId="32" borderId="10" xfId="52" applyNumberFormat="1" applyFont="1" applyFill="1" applyBorder="1" applyAlignment="1">
      <alignment vertical="center" wrapText="1"/>
      <protection/>
    </xf>
    <xf numFmtId="2" fontId="4" fillId="36" borderId="12" xfId="0" applyNumberFormat="1" applyFont="1" applyFill="1" applyBorder="1" applyAlignment="1">
      <alignment horizontal="center" vertical="center"/>
    </xf>
    <xf numFmtId="0" fontId="4" fillId="18" borderId="10" xfId="52" applyFont="1" applyFill="1" applyBorder="1" applyAlignment="1">
      <alignment horizontal="center" vertical="center"/>
      <protection/>
    </xf>
    <xf numFmtId="180" fontId="5" fillId="32" borderId="28" xfId="52" applyNumberFormat="1" applyFont="1" applyFill="1" applyBorder="1" applyAlignment="1">
      <alignment horizontal="center"/>
      <protection/>
    </xf>
    <xf numFmtId="3" fontId="5" fillId="32" borderId="20" xfId="52" applyNumberFormat="1" applyFont="1" applyFill="1" applyBorder="1" applyAlignment="1">
      <alignment horizontal="center"/>
      <protection/>
    </xf>
    <xf numFmtId="3" fontId="5" fillId="0" borderId="29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/>
      <protection/>
    </xf>
    <xf numFmtId="49" fontId="18" fillId="38" borderId="30" xfId="52" applyNumberFormat="1" applyFont="1" applyFill="1" applyBorder="1" applyAlignment="1">
      <alignment horizontal="center" vertical="center"/>
      <protection/>
    </xf>
    <xf numFmtId="49" fontId="18" fillId="38" borderId="31" xfId="52" applyNumberFormat="1" applyFont="1" applyFill="1" applyBorder="1" applyAlignment="1">
      <alignment horizontal="center" vertical="center"/>
      <protection/>
    </xf>
    <xf numFmtId="49" fontId="18" fillId="38" borderId="32" xfId="52" applyNumberFormat="1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10" fillId="39" borderId="30" xfId="52" applyNumberFormat="1" applyFont="1" applyFill="1" applyBorder="1" applyAlignment="1">
      <alignment horizontal="right"/>
      <protection/>
    </xf>
    <xf numFmtId="49" fontId="10" fillId="39" borderId="31" xfId="52" applyNumberFormat="1" applyFont="1" applyFill="1" applyBorder="1" applyAlignment="1">
      <alignment horizontal="right"/>
      <protection/>
    </xf>
    <xf numFmtId="49" fontId="10" fillId="39" borderId="32" xfId="52" applyNumberFormat="1" applyFont="1" applyFill="1" applyBorder="1" applyAlignment="1">
      <alignment horizontal="right"/>
      <protection/>
    </xf>
    <xf numFmtId="2" fontId="12" fillId="32" borderId="10" xfId="0" applyNumberFormat="1" applyFont="1" applyFill="1" applyBorder="1" applyAlignment="1">
      <alignment horizontal="center" vertical="center"/>
    </xf>
    <xf numFmtId="0" fontId="15" fillId="35" borderId="10" xfId="52" applyFont="1" applyFill="1" applyBorder="1" applyAlignment="1">
      <alignment horizontal="left" wrapText="1"/>
      <protection/>
    </xf>
    <xf numFmtId="2" fontId="12" fillId="37" borderId="10" xfId="52" applyNumberFormat="1" applyFont="1" applyFill="1" applyBorder="1" applyAlignment="1">
      <alignment horizontal="center" vertical="center" wrapText="1"/>
      <protection/>
    </xf>
    <xf numFmtId="2" fontId="12" fillId="36" borderId="10" xfId="52" applyNumberFormat="1" applyFont="1" applyFill="1" applyBorder="1" applyAlignment="1">
      <alignment horizontal="center" vertical="center" wrapText="1"/>
      <protection/>
    </xf>
    <xf numFmtId="0" fontId="12" fillId="0" borderId="25" xfId="52" applyFont="1" applyBorder="1" applyAlignment="1">
      <alignment horizontal="center" vertical="center"/>
      <protection/>
    </xf>
    <xf numFmtId="0" fontId="12" fillId="0" borderId="35" xfId="52" applyFont="1" applyBorder="1" applyAlignment="1">
      <alignment horizontal="center" vertical="center"/>
      <protection/>
    </xf>
    <xf numFmtId="0" fontId="12" fillId="0" borderId="24" xfId="52" applyFont="1" applyBorder="1" applyAlignment="1">
      <alignment horizontal="center" vertical="center"/>
      <protection/>
    </xf>
    <xf numFmtId="0" fontId="15" fillId="35" borderId="23" xfId="52" applyFont="1" applyFill="1" applyBorder="1" applyAlignment="1">
      <alignment horizontal="left" vertical="center" wrapText="1"/>
      <protection/>
    </xf>
    <xf numFmtId="0" fontId="15" fillId="35" borderId="34" xfId="52" applyFont="1" applyFill="1" applyBorder="1" applyAlignment="1">
      <alignment horizontal="left" vertical="center" wrapText="1"/>
      <protection/>
    </xf>
    <xf numFmtId="0" fontId="19" fillId="34" borderId="23" xfId="52" applyFont="1" applyFill="1" applyBorder="1" applyAlignment="1">
      <alignment horizontal="center" wrapText="1"/>
      <protection/>
    </xf>
    <xf numFmtId="0" fontId="19" fillId="34" borderId="33" xfId="52" applyFont="1" applyFill="1" applyBorder="1" applyAlignment="1">
      <alignment horizontal="center" wrapText="1"/>
      <protection/>
    </xf>
    <xf numFmtId="0" fontId="20" fillId="35" borderId="10" xfId="52" applyFont="1" applyFill="1" applyBorder="1" applyAlignment="1">
      <alignment horizontal="left" wrapText="1"/>
      <protection/>
    </xf>
    <xf numFmtId="0" fontId="12" fillId="0" borderId="25" xfId="52" applyFont="1" applyBorder="1" applyAlignment="1">
      <alignment horizontal="center" vertical="center" wrapText="1"/>
      <protection/>
    </xf>
    <xf numFmtId="0" fontId="12" fillId="0" borderId="35" xfId="52" applyFont="1" applyBorder="1" applyAlignment="1">
      <alignment horizontal="center" vertical="center" wrapText="1"/>
      <protection/>
    </xf>
    <xf numFmtId="0" fontId="12" fillId="0" borderId="24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wrapText="1"/>
      <protection/>
    </xf>
    <xf numFmtId="0" fontId="13" fillId="0" borderId="25" xfId="52" applyFont="1" applyBorder="1" applyAlignment="1">
      <alignment horizontal="center" wrapText="1"/>
      <protection/>
    </xf>
    <xf numFmtId="0" fontId="13" fillId="0" borderId="24" xfId="52" applyFont="1" applyBorder="1" applyAlignment="1">
      <alignment horizontal="center" wrapText="1"/>
      <protection/>
    </xf>
    <xf numFmtId="2" fontId="12" fillId="37" borderId="10" xfId="52" applyNumberFormat="1" applyFont="1" applyFill="1" applyBorder="1" applyAlignment="1">
      <alignment horizontal="center" vertical="center"/>
      <protection/>
    </xf>
    <xf numFmtId="2" fontId="17" fillId="32" borderId="10" xfId="0" applyNumberFormat="1" applyFont="1" applyFill="1" applyBorder="1" applyAlignment="1">
      <alignment horizontal="center" vertical="center"/>
    </xf>
    <xf numFmtId="2" fontId="12" fillId="36" borderId="10" xfId="52" applyNumberFormat="1" applyFont="1" applyFill="1" applyBorder="1" applyAlignment="1">
      <alignment horizontal="center" vertical="center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35" xfId="52" applyFont="1" applyBorder="1" applyAlignment="1">
      <alignment horizontal="center" vertical="center" wrapText="1"/>
      <protection/>
    </xf>
    <xf numFmtId="0" fontId="13" fillId="0" borderId="24" xfId="52" applyFont="1" applyBorder="1" applyAlignment="1">
      <alignment horizontal="center" vertical="center" wrapText="1"/>
      <protection/>
    </xf>
    <xf numFmtId="0" fontId="14" fillId="35" borderId="10" xfId="52" applyFont="1" applyFill="1" applyBorder="1" applyAlignment="1">
      <alignment horizontal="left"/>
      <protection/>
    </xf>
    <xf numFmtId="0" fontId="13" fillId="36" borderId="10" xfId="0" applyFont="1" applyFill="1" applyBorder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11" fillId="35" borderId="17" xfId="52" applyFont="1" applyFill="1" applyBorder="1" applyAlignment="1">
      <alignment horizontal="center" vertical="center"/>
      <protection/>
    </xf>
    <xf numFmtId="0" fontId="11" fillId="35" borderId="18" xfId="52" applyFont="1" applyFill="1" applyBorder="1" applyAlignment="1">
      <alignment horizontal="center" vertical="center"/>
      <protection/>
    </xf>
    <xf numFmtId="0" fontId="11" fillId="35" borderId="19" xfId="52" applyFont="1" applyFill="1" applyBorder="1" applyAlignment="1">
      <alignment horizontal="center" vertical="center"/>
      <protection/>
    </xf>
    <xf numFmtId="0" fontId="11" fillId="35" borderId="20" xfId="52" applyFont="1" applyFill="1" applyBorder="1" applyAlignment="1">
      <alignment horizontal="center" vertical="center"/>
      <protection/>
    </xf>
    <xf numFmtId="0" fontId="11" fillId="35" borderId="21" xfId="52" applyFont="1" applyFill="1" applyBorder="1" applyAlignment="1">
      <alignment horizontal="center" vertical="center"/>
      <protection/>
    </xf>
    <xf numFmtId="0" fontId="11" fillId="35" borderId="22" xfId="52" applyFont="1" applyFill="1" applyBorder="1" applyAlignment="1">
      <alignment horizontal="center" vertical="center"/>
      <protection/>
    </xf>
    <xf numFmtId="0" fontId="6" fillId="40" borderId="35" xfId="52" applyFont="1" applyFill="1" applyBorder="1" applyAlignment="1">
      <alignment horizontal="center" wrapText="1"/>
      <protection/>
    </xf>
    <xf numFmtId="0" fontId="6" fillId="40" borderId="24" xfId="52" applyFont="1" applyFill="1" applyBorder="1" applyAlignment="1">
      <alignment horizontal="center" wrapText="1"/>
      <protection/>
    </xf>
    <xf numFmtId="0" fontId="6" fillId="40" borderId="35" xfId="52" applyFont="1" applyFill="1" applyBorder="1" applyAlignment="1">
      <alignment horizontal="center" vertical="center"/>
      <protection/>
    </xf>
    <xf numFmtId="0" fontId="6" fillId="40" borderId="24" xfId="52" applyFont="1" applyFill="1" applyBorder="1" applyAlignment="1">
      <alignment horizontal="center" vertical="center"/>
      <protection/>
    </xf>
    <xf numFmtId="0" fontId="6" fillId="40" borderId="25" xfId="52" applyFont="1" applyFill="1" applyBorder="1" applyAlignment="1">
      <alignment horizontal="center" vertical="center" wrapText="1"/>
      <protection/>
    </xf>
    <xf numFmtId="0" fontId="6" fillId="40" borderId="24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11" fillId="35" borderId="13" xfId="52" applyFont="1" applyFill="1" applyBorder="1" applyAlignment="1">
      <alignment horizontal="center" vertical="center"/>
      <protection/>
    </xf>
    <xf numFmtId="0" fontId="11" fillId="35" borderId="0" xfId="52" applyFont="1" applyFill="1" applyBorder="1" applyAlignment="1">
      <alignment horizontal="center" vertical="center"/>
      <protection/>
    </xf>
    <xf numFmtId="0" fontId="11" fillId="35" borderId="36" xfId="52" applyFont="1" applyFill="1" applyBorder="1" applyAlignment="1">
      <alignment horizontal="center" vertical="center"/>
      <protection/>
    </xf>
    <xf numFmtId="0" fontId="22" fillId="40" borderId="37" xfId="52" applyFont="1" applyFill="1" applyBorder="1" applyAlignment="1">
      <alignment horizontal="center" vertical="center" wrapText="1"/>
      <protection/>
    </xf>
    <xf numFmtId="0" fontId="22" fillId="40" borderId="24" xfId="52" applyFont="1" applyFill="1" applyBorder="1" applyAlignment="1">
      <alignment horizontal="center" vertical="center" wrapText="1"/>
      <protection/>
    </xf>
    <xf numFmtId="0" fontId="22" fillId="40" borderId="35" xfId="52" applyFont="1" applyFill="1" applyBorder="1" applyAlignment="1">
      <alignment horizontal="center" vertical="center"/>
      <protection/>
    </xf>
    <xf numFmtId="0" fontId="22" fillId="40" borderId="24" xfId="52" applyFont="1" applyFill="1" applyBorder="1" applyAlignment="1">
      <alignment horizontal="center" vertical="center"/>
      <protection/>
    </xf>
    <xf numFmtId="0" fontId="22" fillId="40" borderId="25" xfId="52" applyFont="1" applyFill="1" applyBorder="1" applyAlignment="1">
      <alignment horizontal="center" vertical="center" wrapText="1"/>
      <protection/>
    </xf>
    <xf numFmtId="182" fontId="12" fillId="32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10.7109375" style="79" customWidth="1"/>
    <col min="6" max="6" width="9.57421875" style="79" customWidth="1"/>
    <col min="7" max="7" width="9.8515625" style="79" customWidth="1"/>
    <col min="8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/>
      <c r="B3" s="141"/>
      <c r="C3" s="17" t="s">
        <v>1</v>
      </c>
      <c r="D3" s="20">
        <v>12647.3</v>
      </c>
      <c r="E3" s="22" t="s">
        <v>2</v>
      </c>
      <c r="F3" s="20">
        <v>12647.3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f>' Чуровское д.12 2019-20 '!D4+' Чуровское д.13 2019-20'!D4+' Чуровское д.14 2019-20'!D4+' Чуровское д.15- 2019-20 '!D4+' Чуровское д.70- 2019-20'!D4+' Чуровское д.71- 2019-20 '!D4+' Чуровское д.73- 2019-20 '!D4+' Чуровское д.75- 2019-20'!D4+' Подгорный д.3- 2019-20 '!D4+' Подгорный д.4- 2019-20 '!D4+' Подгорный д.5- 2019-20'!D4+' Подгорный д.6- 2019-20 '!D4+' Подгорный д.7- 2019-20 '!D4+' Подгорный д.8- 2019-20 '!D4+' Подгорный д.9- 2019-20'!D4+' Подгорный д.16- 2019-20'!D4+' Подгорный д.31- 2019-20 '!D4+' Подгорный д.32- 2019-20 '!D4</f>
        <v>589</v>
      </c>
      <c r="E4" s="24" t="s">
        <v>4</v>
      </c>
      <c r="F4" s="86">
        <f>D4</f>
        <v>589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277</v>
      </c>
      <c r="E5" s="26" t="s">
        <v>6</v>
      </c>
      <c r="F5" s="21">
        <v>277</v>
      </c>
      <c r="G5" s="27" t="s">
        <v>6</v>
      </c>
    </row>
    <row r="6" spans="1:7" s="4" customFormat="1" ht="23.25" customHeight="1">
      <c r="A6" s="146" t="s">
        <v>7</v>
      </c>
      <c r="B6" s="148" t="s">
        <v>8</v>
      </c>
      <c r="C6" s="15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47"/>
      <c r="B7" s="149"/>
      <c r="C7" s="151"/>
      <c r="D7" s="6" t="s">
        <v>179</v>
      </c>
      <c r="E7" s="7" t="s">
        <v>13</v>
      </c>
      <c r="F7" s="6" t="s">
        <v>12</v>
      </c>
      <c r="G7" s="7" t="s">
        <v>13</v>
      </c>
    </row>
    <row r="8" spans="1:7" s="1" customFormat="1" ht="44.25" customHeight="1">
      <c r="A8" s="120" t="s">
        <v>14</v>
      </c>
      <c r="B8" s="121"/>
      <c r="C8" s="121"/>
      <c r="D8" s="8">
        <f>D10+D13+D27+D35+D38+D41</f>
        <v>69.11</v>
      </c>
      <c r="E8" s="8">
        <f>E10+E13+E27+E35+E38+E41</f>
        <v>5.759166666666667</v>
      </c>
      <c r="F8" s="8">
        <f>F10+F13+F27+F35+F38+F41</f>
        <v>69.11</v>
      </c>
      <c r="G8" s="8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1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1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121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122</v>
      </c>
      <c r="B15" s="29" t="s">
        <v>34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0.00757737488106816</v>
      </c>
      <c r="F18" s="132">
        <f>D18</f>
        <v>1.15</v>
      </c>
      <c r="G18" s="111">
        <f>F18/12*1000/F$3</f>
        <v>0.00757737488106816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123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124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125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126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105</v>
      </c>
      <c r="B35" s="32" t="s">
        <v>65</v>
      </c>
      <c r="C35" s="128" t="s">
        <v>23</v>
      </c>
      <c r="D35" s="130">
        <v>3.42</v>
      </c>
      <c r="E35" s="131">
        <f>D35/12</f>
        <v>0.285</v>
      </c>
      <c r="F35" s="132">
        <f>D35</f>
        <v>3.42</v>
      </c>
      <c r="G35" s="131">
        <f>F35/12</f>
        <v>0.285</v>
      </c>
    </row>
    <row r="36" spans="1:7" s="2" customFormat="1" ht="0.75" customHeight="1">
      <c r="A36" s="38"/>
      <c r="B36" s="32"/>
      <c r="C36" s="129"/>
      <c r="D36" s="130"/>
      <c r="E36" s="131"/>
      <c r="F36" s="132"/>
      <c r="G36" s="13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127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128</v>
      </c>
      <c r="B39" s="41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129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49">
        <f>D53+D58+D66+D70</f>
        <v>69.4</v>
      </c>
      <c r="E42" s="50">
        <f>E53+E58+E66+E70</f>
        <v>5.783333333333333</v>
      </c>
      <c r="F42" s="49">
        <f>F53+F58+F66+F70</f>
        <v>69.4</v>
      </c>
      <c r="G42" s="50">
        <f>G53+G58+G66+G70</f>
        <v>5.783333333333333</v>
      </c>
    </row>
    <row r="43" spans="1:7" s="2" customFormat="1" ht="15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0.011992019376994829</v>
      </c>
      <c r="F47" s="114">
        <f>D47</f>
        <v>1.82</v>
      </c>
      <c r="G47" s="111">
        <f>F47/12*1000/F$3</f>
        <v>0.011992019376994829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118</v>
      </c>
      <c r="B53" s="41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134</v>
      </c>
      <c r="B62" s="41" t="s">
        <v>79</v>
      </c>
      <c r="C62" s="124"/>
      <c r="D62" s="113"/>
      <c r="E62" s="111"/>
      <c r="F62" s="114"/>
      <c r="G62" s="111"/>
    </row>
    <row r="63" spans="1:7" s="2" customFormat="1" ht="15">
      <c r="A63" s="38" t="s">
        <v>135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136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41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41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159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49">
        <f>D77+D83+D84</f>
        <v>81.15</v>
      </c>
      <c r="E71" s="50">
        <f>E77+E83+E84</f>
        <v>6.762499999999999</v>
      </c>
      <c r="F71" s="49">
        <f>D71</f>
        <v>81.15</v>
      </c>
      <c r="G71" s="50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0.21605401943497823</v>
      </c>
      <c r="F73" s="114">
        <f>D73</f>
        <v>32.79</v>
      </c>
      <c r="G73" s="111">
        <f>F73/12*1000/F$3</f>
        <v>0.21605401943497823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56">
        <f>D82/12*1000/D3</f>
        <v>0</v>
      </c>
      <c r="F82" s="57">
        <f>D82</f>
        <v>0</v>
      </c>
      <c r="G82" s="56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60" t="s">
        <v>161</v>
      </c>
      <c r="D83" s="61">
        <v>4.08</v>
      </c>
      <c r="E83" s="62">
        <f>D83/12</f>
        <v>0.34</v>
      </c>
      <c r="F83" s="63">
        <f>D83</f>
        <v>4.08</v>
      </c>
      <c r="G83" s="6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67">
        <v>41.96</v>
      </c>
      <c r="E84" s="68">
        <f>D84/12</f>
        <v>3.4966666666666666</v>
      </c>
      <c r="F84" s="69">
        <f>D84</f>
        <v>41.96</v>
      </c>
      <c r="G84" s="68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70">
        <f>D8+D42+D71</f>
        <v>219.66</v>
      </c>
      <c r="E85" s="71">
        <f>E8+E42+E71</f>
        <v>18.305</v>
      </c>
      <c r="F85" s="70">
        <f>F8+F42+F71</f>
        <v>219.66</v>
      </c>
      <c r="G85" s="71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70">
        <f>SUM(D88:D88)</f>
        <v>0</v>
      </c>
      <c r="E89" s="71">
        <f>SUM(E88:E88)</f>
        <v>0</v>
      </c>
      <c r="F89" s="70">
        <f>SUM(F88:F88)</f>
        <v>0</v>
      </c>
      <c r="G89" s="72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16">
        <f>D85+D89</f>
        <v>219.66</v>
      </c>
      <c r="E90" s="16">
        <f>E89+E85</f>
        <v>18.305</v>
      </c>
      <c r="F90" s="16">
        <f>F85+F89</f>
        <v>219.66</v>
      </c>
      <c r="G90" s="16">
        <f>G89+G85</f>
        <v>18.305</v>
      </c>
    </row>
    <row r="91" spans="1:7" s="2" customFormat="1" ht="26.25" customHeight="1" thickBot="1">
      <c r="A91" s="108"/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B1:G1"/>
    <mergeCell ref="B2:G2"/>
    <mergeCell ref="A3:B5"/>
    <mergeCell ref="A6:A7"/>
    <mergeCell ref="B6:B7"/>
    <mergeCell ref="C6:C7"/>
    <mergeCell ref="D6:E6"/>
    <mergeCell ref="F6:G6"/>
    <mergeCell ref="A8:C8"/>
    <mergeCell ref="B9:C9"/>
    <mergeCell ref="D10:D11"/>
    <mergeCell ref="E10:E11"/>
    <mergeCell ref="F10:F11"/>
    <mergeCell ref="G10:G11"/>
    <mergeCell ref="B12:C12"/>
    <mergeCell ref="C13:C16"/>
    <mergeCell ref="D13:D16"/>
    <mergeCell ref="E13:E16"/>
    <mergeCell ref="F13:F16"/>
    <mergeCell ref="G13:G16"/>
    <mergeCell ref="B17:C17"/>
    <mergeCell ref="C18:C21"/>
    <mergeCell ref="D18:D21"/>
    <mergeCell ref="E18:E21"/>
    <mergeCell ref="F18:F21"/>
    <mergeCell ref="G18:G21"/>
    <mergeCell ref="B22:C22"/>
    <mergeCell ref="C23:C25"/>
    <mergeCell ref="D23:D25"/>
    <mergeCell ref="E23:E25"/>
    <mergeCell ref="F23:F25"/>
    <mergeCell ref="G23:G25"/>
    <mergeCell ref="B26:C26"/>
    <mergeCell ref="C27:C28"/>
    <mergeCell ref="D27:D33"/>
    <mergeCell ref="E27:E33"/>
    <mergeCell ref="F27:F33"/>
    <mergeCell ref="G27:G33"/>
    <mergeCell ref="B34:C34"/>
    <mergeCell ref="C35:C36"/>
    <mergeCell ref="D35:D36"/>
    <mergeCell ref="E35:E36"/>
    <mergeCell ref="F35:F36"/>
    <mergeCell ref="G35:G36"/>
    <mergeCell ref="B37:C37"/>
    <mergeCell ref="C38:C39"/>
    <mergeCell ref="D38:D39"/>
    <mergeCell ref="E38:E39"/>
    <mergeCell ref="F38:F39"/>
    <mergeCell ref="G38:G39"/>
    <mergeCell ref="B40:C40"/>
    <mergeCell ref="A42:C42"/>
    <mergeCell ref="B43:C43"/>
    <mergeCell ref="B46:C46"/>
    <mergeCell ref="D47:D51"/>
    <mergeCell ref="E47:E51"/>
    <mergeCell ref="F47:F51"/>
    <mergeCell ref="G47:G51"/>
    <mergeCell ref="C49:C51"/>
    <mergeCell ref="B52:C52"/>
    <mergeCell ref="D53:D56"/>
    <mergeCell ref="E53:E56"/>
    <mergeCell ref="F53:F56"/>
    <mergeCell ref="G53:G56"/>
    <mergeCell ref="G66:G68"/>
    <mergeCell ref="B57:C57"/>
    <mergeCell ref="C58:C64"/>
    <mergeCell ref="D58:D64"/>
    <mergeCell ref="E58:E64"/>
    <mergeCell ref="F58:F64"/>
    <mergeCell ref="G58:G64"/>
    <mergeCell ref="F73:F75"/>
    <mergeCell ref="B65:C65"/>
    <mergeCell ref="C66:C67"/>
    <mergeCell ref="D66:D68"/>
    <mergeCell ref="E66:E68"/>
    <mergeCell ref="F66:F68"/>
    <mergeCell ref="C79:C81"/>
    <mergeCell ref="B69:C69"/>
    <mergeCell ref="A71:C71"/>
    <mergeCell ref="B72:C72"/>
    <mergeCell ref="D73:D75"/>
    <mergeCell ref="E73:E75"/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149</v>
      </c>
      <c r="B3" s="141"/>
      <c r="C3" s="17" t="s">
        <v>1</v>
      </c>
      <c r="D3" s="20">
        <v>544.3</v>
      </c>
      <c r="E3" s="22" t="s">
        <v>2</v>
      </c>
      <c r="F3" s="20">
        <v>544.3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24</v>
      </c>
      <c r="E4" s="24" t="s">
        <v>4</v>
      </c>
      <c r="F4" s="86">
        <v>24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11</v>
      </c>
      <c r="E5" s="26" t="s">
        <v>6</v>
      </c>
      <c r="F5" s="21">
        <v>11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0.17606711984812298</v>
      </c>
      <c r="F18" s="132">
        <f>D18</f>
        <v>1.15</v>
      </c>
      <c r="G18" s="111">
        <f>F18/12*1000/F$3</f>
        <v>0.17606711984812298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0.2786453548900729</v>
      </c>
      <c r="F47" s="114">
        <f>D47</f>
        <v>1.82</v>
      </c>
      <c r="G47" s="111">
        <f>F47/12*1000/F$3</f>
        <v>0.2786453548900729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5.020209443321698</v>
      </c>
      <c r="F73" s="114">
        <f>D73</f>
        <v>32.79</v>
      </c>
      <c r="G73" s="111">
        <f>F73/12*1000/F$3</f>
        <v>5.020209443321698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150</v>
      </c>
      <c r="B3" s="141"/>
      <c r="C3" s="17" t="s">
        <v>1</v>
      </c>
      <c r="D3" s="20">
        <v>692.2</v>
      </c>
      <c r="E3" s="22" t="s">
        <v>2</v>
      </c>
      <c r="F3" s="20">
        <v>692.2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39</v>
      </c>
      <c r="E4" s="24" t="s">
        <v>4</v>
      </c>
      <c r="F4" s="86">
        <v>39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0.13844746219782336</v>
      </c>
      <c r="F18" s="132">
        <f>D18</f>
        <v>1.15</v>
      </c>
      <c r="G18" s="111">
        <f>F18/12*1000/F$3</f>
        <v>0.13844746219782336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150.75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0.2191081575652509</v>
      </c>
      <c r="F47" s="114">
        <f>D47</f>
        <v>1.82</v>
      </c>
      <c r="G47" s="111">
        <f>F47/12*1000/F$3</f>
        <v>0.2191081575652509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3.9475585091014156</v>
      </c>
      <c r="F73" s="114">
        <f>D73</f>
        <v>32.79</v>
      </c>
      <c r="G73" s="111">
        <f>F73/12*1000/F$3</f>
        <v>3.9475585091014156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151</v>
      </c>
      <c r="B3" s="141"/>
      <c r="C3" s="17" t="s">
        <v>1</v>
      </c>
      <c r="D3" s="20">
        <v>740.1</v>
      </c>
      <c r="E3" s="22" t="s">
        <v>2</v>
      </c>
      <c r="F3" s="20">
        <v>740.1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28</v>
      </c>
      <c r="E4" s="24" t="s">
        <v>4</v>
      </c>
      <c r="F4" s="86">
        <v>28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0.12948700626041526</v>
      </c>
      <c r="F18" s="132">
        <f>D18</f>
        <v>1.15</v>
      </c>
      <c r="G18" s="111">
        <f>F18/12*1000/F$3</f>
        <v>0.12948700626041526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0.2049272620817007</v>
      </c>
      <c r="F47" s="114">
        <f>D47</f>
        <v>1.82</v>
      </c>
      <c r="G47" s="111">
        <f>F47/12*1000/F$3</f>
        <v>0.2049272620817007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3.6920686393730575</v>
      </c>
      <c r="F73" s="114">
        <f>D73</f>
        <v>32.79</v>
      </c>
      <c r="G73" s="111">
        <f>F73/12*1000/F$3</f>
        <v>3.6920686393730575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152</v>
      </c>
      <c r="B3" s="141"/>
      <c r="C3" s="17" t="s">
        <v>1</v>
      </c>
      <c r="D3" s="20">
        <v>727.1</v>
      </c>
      <c r="E3" s="22" t="s">
        <v>2</v>
      </c>
      <c r="F3" s="20">
        <v>727.1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31</v>
      </c>
      <c r="E4" s="24" t="s">
        <v>4</v>
      </c>
      <c r="F4" s="86">
        <v>31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0.13180213634071425</v>
      </c>
      <c r="F18" s="132">
        <f>D18</f>
        <v>1.15</v>
      </c>
      <c r="G18" s="111">
        <f>F18/12*1000/F$3</f>
        <v>0.13180213634071425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0.2085912070783478</v>
      </c>
      <c r="F47" s="114">
        <f>D47</f>
        <v>1.82</v>
      </c>
      <c r="G47" s="111">
        <f>F47/12*1000/F$3</f>
        <v>0.2085912070783478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3.7580800440104523</v>
      </c>
      <c r="F73" s="114">
        <f>D73</f>
        <v>32.79</v>
      </c>
      <c r="G73" s="111">
        <f>F73/12*1000/F$3</f>
        <v>3.7580800440104523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153</v>
      </c>
      <c r="B3" s="141"/>
      <c r="C3" s="17" t="s">
        <v>1</v>
      </c>
      <c r="D3" s="20">
        <v>844.3</v>
      </c>
      <c r="E3" s="22" t="s">
        <v>2</v>
      </c>
      <c r="F3" s="20">
        <v>844.3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36</v>
      </c>
      <c r="E4" s="24" t="s">
        <v>4</v>
      </c>
      <c r="F4" s="86">
        <v>36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18</v>
      </c>
      <c r="E5" s="26" t="s">
        <v>6</v>
      </c>
      <c r="F5" s="21">
        <v>18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0.11350625764933475</v>
      </c>
      <c r="F18" s="132">
        <f>D18</f>
        <v>1.15</v>
      </c>
      <c r="G18" s="111">
        <f>F18/12*1000/F$3</f>
        <v>0.11350625764933475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0.1796359903667733</v>
      </c>
      <c r="F47" s="114">
        <f>D47</f>
        <v>1.82</v>
      </c>
      <c r="G47" s="111">
        <f>F47/12*1000/F$3</f>
        <v>0.1796359903667733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3.2364088594101625</v>
      </c>
      <c r="F73" s="114">
        <f>D73</f>
        <v>32.79</v>
      </c>
      <c r="G73" s="111">
        <f>F73/12*1000/F$3</f>
        <v>3.2364088594101625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154</v>
      </c>
      <c r="B3" s="141"/>
      <c r="C3" s="17" t="s">
        <v>1</v>
      </c>
      <c r="D3" s="20">
        <v>834</v>
      </c>
      <c r="E3" s="22" t="s">
        <v>2</v>
      </c>
      <c r="F3" s="20">
        <v>834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36</v>
      </c>
      <c r="E4" s="24" t="s">
        <v>4</v>
      </c>
      <c r="F4" s="86">
        <v>36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18</v>
      </c>
      <c r="E5" s="26" t="s">
        <v>6</v>
      </c>
      <c r="F5" s="21">
        <v>18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0.11490807354116706</v>
      </c>
      <c r="F18" s="132">
        <f>D18</f>
        <v>1.15</v>
      </c>
      <c r="G18" s="111">
        <f>F18/12*1000/F$3</f>
        <v>0.11490807354116706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0.1818545163868905</v>
      </c>
      <c r="F47" s="114">
        <f>D47</f>
        <v>1.82</v>
      </c>
      <c r="G47" s="111">
        <f>F47/12*1000/F$3</f>
        <v>0.1818545163868905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3.276378896882494</v>
      </c>
      <c r="F73" s="114">
        <f>D73</f>
        <v>32.79</v>
      </c>
      <c r="G73" s="111">
        <f>F73/12*1000/F$3</f>
        <v>3.276378896882494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155</v>
      </c>
      <c r="B3" s="141"/>
      <c r="C3" s="17" t="s">
        <v>1</v>
      </c>
      <c r="D3" s="20">
        <v>845.8</v>
      </c>
      <c r="E3" s="22" t="s">
        <v>2</v>
      </c>
      <c r="F3" s="20">
        <v>845.8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43</v>
      </c>
      <c r="E4" s="24" t="s">
        <v>4</v>
      </c>
      <c r="F4" s="86">
        <v>43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18</v>
      </c>
      <c r="E5" s="26" t="s">
        <v>6</v>
      </c>
      <c r="F5" s="21">
        <v>18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0.11330495783085048</v>
      </c>
      <c r="F18" s="132">
        <f>D18</f>
        <v>1.15</v>
      </c>
      <c r="G18" s="111">
        <f>F18/12*1000/F$3</f>
        <v>0.11330495783085048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0.17931741152360686</v>
      </c>
      <c r="F47" s="114">
        <f>D47</f>
        <v>1.82</v>
      </c>
      <c r="G47" s="111">
        <f>F47/12*1000/F$3</f>
        <v>0.17931741152360686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3.2306691889335544</v>
      </c>
      <c r="F73" s="114">
        <f>D73</f>
        <v>32.79</v>
      </c>
      <c r="G73" s="111">
        <f>F73/12*1000/F$3</f>
        <v>3.2306691889335544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156</v>
      </c>
      <c r="B3" s="141"/>
      <c r="C3" s="17" t="s">
        <v>1</v>
      </c>
      <c r="D3" s="20">
        <v>825.3</v>
      </c>
      <c r="E3" s="22" t="s">
        <v>2</v>
      </c>
      <c r="F3" s="20">
        <v>825.3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39</v>
      </c>
      <c r="E4" s="24" t="s">
        <v>4</v>
      </c>
      <c r="F4" s="86">
        <v>39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18</v>
      </c>
      <c r="E5" s="26" t="s">
        <v>6</v>
      </c>
      <c r="F5" s="21">
        <v>18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0.11611939092855124</v>
      </c>
      <c r="F18" s="132">
        <f>D18</f>
        <v>1.15</v>
      </c>
      <c r="G18" s="111">
        <f>F18/12*1000/F$3</f>
        <v>0.11611939092855124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0.18377155781735938</v>
      </c>
      <c r="F47" s="114">
        <f>D47</f>
        <v>1.82</v>
      </c>
      <c r="G47" s="111">
        <f>F47/12*1000/F$3</f>
        <v>0.18377155781735938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3.3109172422149524</v>
      </c>
      <c r="F73" s="114">
        <f>D73</f>
        <v>32.79</v>
      </c>
      <c r="G73" s="111">
        <f>F73/12*1000/F$3</f>
        <v>3.3109172422149524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157</v>
      </c>
      <c r="B3" s="141"/>
      <c r="C3" s="17" t="s">
        <v>1</v>
      </c>
      <c r="D3" s="20">
        <v>466.9</v>
      </c>
      <c r="E3" s="22" t="s">
        <v>2</v>
      </c>
      <c r="F3" s="20">
        <v>466.9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20</v>
      </c>
      <c r="E4" s="24" t="s">
        <v>4</v>
      </c>
      <c r="F4" s="86">
        <v>20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12</v>
      </c>
      <c r="E5" s="26" t="s">
        <v>6</v>
      </c>
      <c r="F5" s="21">
        <v>12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0.20525451559934318</v>
      </c>
      <c r="F18" s="132">
        <f>D18</f>
        <v>1.15</v>
      </c>
      <c r="G18" s="111">
        <f>F18/12*1000/F$3</f>
        <v>0.20525451559934318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0.3248375812093954</v>
      </c>
      <c r="F47" s="114">
        <f>D47</f>
        <v>1.82</v>
      </c>
      <c r="G47" s="111">
        <f>F47/12*1000/F$3</f>
        <v>0.3248375812093954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5.8524309273934465</v>
      </c>
      <c r="F73" s="114">
        <f>D73</f>
        <v>32.79</v>
      </c>
      <c r="G73" s="111">
        <f>F73/12*1000/F$3</f>
        <v>5.8524309273934465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140625" style="79" customWidth="1"/>
    <col min="5" max="5" width="9.57421875" style="79" customWidth="1"/>
    <col min="6" max="7" width="10.140625" style="79" customWidth="1"/>
    <col min="8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158</v>
      </c>
      <c r="B3" s="141"/>
      <c r="C3" s="17" t="s">
        <v>1</v>
      </c>
      <c r="D3" s="20">
        <v>700.9</v>
      </c>
      <c r="E3" s="22" t="s">
        <v>2</v>
      </c>
      <c r="F3" s="20">
        <v>700.9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28</v>
      </c>
      <c r="E4" s="24" t="s">
        <v>4</v>
      </c>
      <c r="F4" s="86">
        <v>28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0.1367289675179531</v>
      </c>
      <c r="F18" s="132">
        <f>D18</f>
        <v>1.15</v>
      </c>
      <c r="G18" s="111">
        <f>F18/12*1000/F$3</f>
        <v>0.1367289675179531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0.21638845294145626</v>
      </c>
      <c r="F47" s="114">
        <f>D47</f>
        <v>1.82</v>
      </c>
      <c r="G47" s="111">
        <f>F47/12*1000/F$3</f>
        <v>0.21638845294145626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3.8985589955771154</v>
      </c>
      <c r="F73" s="114">
        <f>D73</f>
        <v>32.79</v>
      </c>
      <c r="G73" s="111">
        <f>F73/12*1000/F$3</f>
        <v>3.8985589955771154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B2" sqref="B2:G2"/>
    </sheetView>
  </sheetViews>
  <sheetFormatPr defaultColWidth="9.140625" defaultRowHeight="12.75"/>
  <cols>
    <col min="1" max="1" width="3.8515625" style="79" customWidth="1"/>
    <col min="2" max="2" width="156.7109375" style="79" customWidth="1"/>
    <col min="3" max="3" width="27.7109375" style="79" customWidth="1"/>
    <col min="4" max="4" width="10.8515625" style="79" customWidth="1"/>
    <col min="5" max="5" width="9.421875" style="79" customWidth="1"/>
    <col min="6" max="6" width="9.8515625" style="79" customWidth="1"/>
    <col min="7" max="7" width="9.7109375" style="79" customWidth="1"/>
    <col min="8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141</v>
      </c>
      <c r="B3" s="153"/>
      <c r="C3" s="100" t="s">
        <v>1</v>
      </c>
      <c r="D3" s="97">
        <v>722.3</v>
      </c>
      <c r="E3" s="22" t="s">
        <v>2</v>
      </c>
      <c r="F3" s="20">
        <v>722.3</v>
      </c>
      <c r="G3" s="23" t="s">
        <v>2</v>
      </c>
    </row>
    <row r="4" spans="1:7" s="5" customFormat="1" ht="18" customHeight="1">
      <c r="A4" s="142"/>
      <c r="B4" s="154"/>
      <c r="C4" s="100" t="s">
        <v>3</v>
      </c>
      <c r="D4" s="98">
        <v>31</v>
      </c>
      <c r="E4" s="24" t="s">
        <v>4</v>
      </c>
      <c r="F4" s="86">
        <v>31</v>
      </c>
      <c r="G4" s="25" t="s">
        <v>4</v>
      </c>
    </row>
    <row r="5" spans="1:7" s="4" customFormat="1" ht="20.25" customHeight="1" thickBot="1">
      <c r="A5" s="144"/>
      <c r="B5" s="155"/>
      <c r="C5" s="101" t="s">
        <v>5</v>
      </c>
      <c r="D5" s="99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0.1326780192902303</v>
      </c>
      <c r="F18" s="132">
        <f>D18</f>
        <v>1.15</v>
      </c>
      <c r="G18" s="111">
        <f>F18/12*1000/F$3</f>
        <v>0.1326780192902303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0.20997738705062535</v>
      </c>
      <c r="F47" s="114">
        <f>D47</f>
        <v>1.82</v>
      </c>
      <c r="G47" s="111">
        <f>F47/12*1000/F$3</f>
        <v>0.20997738705062535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3.7830541326318707</v>
      </c>
      <c r="F73" s="114">
        <f>D73</f>
        <v>32.79</v>
      </c>
      <c r="G73" s="111">
        <f>F73/12*1000/F$3</f>
        <v>3.7830541326318707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18.7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8.75" customHeight="1" hidden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8.7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8.7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8.7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8.7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18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33.7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B2" sqref="B2:G2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142</v>
      </c>
      <c r="B3" s="141"/>
      <c r="C3" s="17" t="s">
        <v>1</v>
      </c>
      <c r="D3" s="20">
        <v>717.1</v>
      </c>
      <c r="E3" s="22" t="s">
        <v>2</v>
      </c>
      <c r="F3" s="20">
        <v>717.1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41</v>
      </c>
      <c r="E4" s="24" t="s">
        <v>4</v>
      </c>
      <c r="F4" s="86">
        <v>41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0.13364012457583785</v>
      </c>
      <c r="F18" s="132">
        <f>D18</f>
        <v>1.15</v>
      </c>
      <c r="G18" s="111">
        <f>F18/12*1000/F$3</f>
        <v>0.13364012457583785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0.21150002324176082</v>
      </c>
      <c r="F47" s="114">
        <f>D47</f>
        <v>1.82</v>
      </c>
      <c r="G47" s="111">
        <f>F47/12*1000/F$3</f>
        <v>0.21150002324176082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3.8104866824710637</v>
      </c>
      <c r="F73" s="114">
        <f>D73</f>
        <v>32.79</v>
      </c>
      <c r="G73" s="111">
        <f>F73/12*1000/F$3</f>
        <v>3.8104866824710637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143</v>
      </c>
      <c r="B3" s="141"/>
      <c r="C3" s="17" t="s">
        <v>1</v>
      </c>
      <c r="D3" s="20">
        <v>448.3</v>
      </c>
      <c r="E3" s="22" t="s">
        <v>2</v>
      </c>
      <c r="F3" s="20">
        <v>448.3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19</v>
      </c>
      <c r="E4" s="24" t="s">
        <v>4</v>
      </c>
      <c r="F4" s="86">
        <v>19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10</v>
      </c>
      <c r="E5" s="26" t="s">
        <v>6</v>
      </c>
      <c r="F5" s="21">
        <v>10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0.21377054056063646</v>
      </c>
      <c r="F18" s="132">
        <f>D18</f>
        <v>1.15</v>
      </c>
      <c r="G18" s="111">
        <f>F18/12*1000/F$3</f>
        <v>0.21377054056063646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0.3383151163655291</v>
      </c>
      <c r="F47" s="114">
        <f>D47</f>
        <v>1.82</v>
      </c>
      <c r="G47" s="111">
        <f>F47/12*1000/F$3</f>
        <v>0.3383151163655291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6.095248717376757</v>
      </c>
      <c r="F73" s="114">
        <f>D73</f>
        <v>32.79</v>
      </c>
      <c r="G73" s="111">
        <f>F73/12*1000/F$3</f>
        <v>6.095248717376757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B1:G1"/>
    <mergeCell ref="B2:G2"/>
    <mergeCell ref="A3:B5"/>
    <mergeCell ref="A6:A7"/>
    <mergeCell ref="B6:B7"/>
    <mergeCell ref="C6:C7"/>
    <mergeCell ref="D6:E6"/>
    <mergeCell ref="F6:G6"/>
    <mergeCell ref="A8:C8"/>
    <mergeCell ref="B9:C9"/>
    <mergeCell ref="D10:D11"/>
    <mergeCell ref="E10:E11"/>
    <mergeCell ref="F10:F11"/>
    <mergeCell ref="G10:G11"/>
    <mergeCell ref="B12:C12"/>
    <mergeCell ref="C13:C16"/>
    <mergeCell ref="D13:D16"/>
    <mergeCell ref="E13:E16"/>
    <mergeCell ref="F13:F16"/>
    <mergeCell ref="G13:G16"/>
    <mergeCell ref="B17:C17"/>
    <mergeCell ref="C18:C21"/>
    <mergeCell ref="D18:D21"/>
    <mergeCell ref="E18:E21"/>
    <mergeCell ref="F18:F21"/>
    <mergeCell ref="G18:G21"/>
    <mergeCell ref="B22:C22"/>
    <mergeCell ref="C23:C25"/>
    <mergeCell ref="D23:D25"/>
    <mergeCell ref="E23:E25"/>
    <mergeCell ref="F23:F25"/>
    <mergeCell ref="G23:G25"/>
    <mergeCell ref="B26:C26"/>
    <mergeCell ref="C27:C28"/>
    <mergeCell ref="D27:D33"/>
    <mergeCell ref="E27:E33"/>
    <mergeCell ref="F27:F33"/>
    <mergeCell ref="G27:G33"/>
    <mergeCell ref="B34:C34"/>
    <mergeCell ref="C35:C36"/>
    <mergeCell ref="D35:D36"/>
    <mergeCell ref="E35:E36"/>
    <mergeCell ref="F35:F36"/>
    <mergeCell ref="G35:G36"/>
    <mergeCell ref="B37:C37"/>
    <mergeCell ref="C38:C39"/>
    <mergeCell ref="D38:D39"/>
    <mergeCell ref="E38:E39"/>
    <mergeCell ref="F38:F39"/>
    <mergeCell ref="G38:G39"/>
    <mergeCell ref="B40:C40"/>
    <mergeCell ref="A42:C42"/>
    <mergeCell ref="B43:C43"/>
    <mergeCell ref="B46:C46"/>
    <mergeCell ref="D47:D51"/>
    <mergeCell ref="E47:E51"/>
    <mergeCell ref="F47:F51"/>
    <mergeCell ref="G47:G51"/>
    <mergeCell ref="C49:C51"/>
    <mergeCell ref="B52:C52"/>
    <mergeCell ref="D53:D56"/>
    <mergeCell ref="E53:E56"/>
    <mergeCell ref="F53:F56"/>
    <mergeCell ref="G53:G56"/>
    <mergeCell ref="G66:G68"/>
    <mergeCell ref="B57:C57"/>
    <mergeCell ref="C58:C64"/>
    <mergeCell ref="D58:D64"/>
    <mergeCell ref="E58:E64"/>
    <mergeCell ref="F58:F64"/>
    <mergeCell ref="G58:G64"/>
    <mergeCell ref="F73:F75"/>
    <mergeCell ref="B65:C65"/>
    <mergeCell ref="C66:C67"/>
    <mergeCell ref="D66:D68"/>
    <mergeCell ref="E66:E68"/>
    <mergeCell ref="F66:F68"/>
    <mergeCell ref="C79:C81"/>
    <mergeCell ref="B69:C69"/>
    <mergeCell ref="A71:C71"/>
    <mergeCell ref="B72:C72"/>
    <mergeCell ref="D73:D75"/>
    <mergeCell ref="E73:E75"/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144</v>
      </c>
      <c r="B3" s="141"/>
      <c r="C3" s="17" t="s">
        <v>1</v>
      </c>
      <c r="D3" s="20">
        <v>719</v>
      </c>
      <c r="E3" s="22" t="s">
        <v>2</v>
      </c>
      <c r="F3" s="20">
        <v>719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40</v>
      </c>
      <c r="E4" s="24" t="s">
        <v>4</v>
      </c>
      <c r="F4" s="86">
        <v>40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16</v>
      </c>
      <c r="E5" s="26" t="s">
        <v>6</v>
      </c>
      <c r="F5" s="21">
        <v>16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0.13328697264719516</v>
      </c>
      <c r="F18" s="132">
        <f>D18</f>
        <v>1.15</v>
      </c>
      <c r="G18" s="111">
        <f>F18/12*1000/F$3</f>
        <v>0.13328697264719516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0.21094112192860456</v>
      </c>
      <c r="F47" s="114">
        <f>D47</f>
        <v>1.82</v>
      </c>
      <c r="G47" s="111">
        <f>F47/12*1000/F$3</f>
        <v>0.21094112192860456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3.8004172461752432</v>
      </c>
      <c r="F73" s="114">
        <f>D73</f>
        <v>32.79</v>
      </c>
      <c r="G73" s="111">
        <f>F73/12*1000/F$3</f>
        <v>3.8004172461752432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B1:G1"/>
    <mergeCell ref="B2:G2"/>
    <mergeCell ref="A3:B5"/>
    <mergeCell ref="A6:A7"/>
    <mergeCell ref="B6:B7"/>
    <mergeCell ref="C6:C7"/>
    <mergeCell ref="D6:E6"/>
    <mergeCell ref="F6:G6"/>
    <mergeCell ref="A8:C8"/>
    <mergeCell ref="B9:C9"/>
    <mergeCell ref="D10:D11"/>
    <mergeCell ref="E10:E11"/>
    <mergeCell ref="F10:F11"/>
    <mergeCell ref="G10:G11"/>
    <mergeCell ref="B12:C12"/>
    <mergeCell ref="C13:C16"/>
    <mergeCell ref="D13:D16"/>
    <mergeCell ref="E13:E16"/>
    <mergeCell ref="F13:F16"/>
    <mergeCell ref="G13:G16"/>
    <mergeCell ref="B17:C17"/>
    <mergeCell ref="C18:C21"/>
    <mergeCell ref="D18:D21"/>
    <mergeCell ref="E18:E21"/>
    <mergeCell ref="F18:F21"/>
    <mergeCell ref="G18:G21"/>
    <mergeCell ref="B22:C22"/>
    <mergeCell ref="C23:C25"/>
    <mergeCell ref="D23:D25"/>
    <mergeCell ref="E23:E25"/>
    <mergeCell ref="F23:F25"/>
    <mergeCell ref="G23:G25"/>
    <mergeCell ref="B26:C26"/>
    <mergeCell ref="C27:C28"/>
    <mergeCell ref="D27:D33"/>
    <mergeCell ref="E27:E33"/>
    <mergeCell ref="F27:F33"/>
    <mergeCell ref="G27:G33"/>
    <mergeCell ref="B34:C34"/>
    <mergeCell ref="C35:C36"/>
    <mergeCell ref="D35:D36"/>
    <mergeCell ref="E35:E36"/>
    <mergeCell ref="F35:F36"/>
    <mergeCell ref="G35:G36"/>
    <mergeCell ref="B37:C37"/>
    <mergeCell ref="C38:C39"/>
    <mergeCell ref="D38:D39"/>
    <mergeCell ref="E38:E39"/>
    <mergeCell ref="F38:F39"/>
    <mergeCell ref="G38:G39"/>
    <mergeCell ref="B40:C40"/>
    <mergeCell ref="A42:C42"/>
    <mergeCell ref="B43:C43"/>
    <mergeCell ref="B46:C46"/>
    <mergeCell ref="D47:D51"/>
    <mergeCell ref="E47:E51"/>
    <mergeCell ref="F47:F51"/>
    <mergeCell ref="G47:G51"/>
    <mergeCell ref="C49:C51"/>
    <mergeCell ref="B52:C52"/>
    <mergeCell ref="D53:D56"/>
    <mergeCell ref="E53:E56"/>
    <mergeCell ref="F53:F56"/>
    <mergeCell ref="G53:G56"/>
    <mergeCell ref="G66:G68"/>
    <mergeCell ref="B57:C57"/>
    <mergeCell ref="C58:C64"/>
    <mergeCell ref="D58:D64"/>
    <mergeCell ref="E58:E64"/>
    <mergeCell ref="F58:F64"/>
    <mergeCell ref="G58:G64"/>
    <mergeCell ref="F73:F75"/>
    <mergeCell ref="B65:C65"/>
    <mergeCell ref="C66:C67"/>
    <mergeCell ref="D66:D68"/>
    <mergeCell ref="E66:E68"/>
    <mergeCell ref="F66:F68"/>
    <mergeCell ref="C79:C81"/>
    <mergeCell ref="B69:C69"/>
    <mergeCell ref="A71:C71"/>
    <mergeCell ref="B72:C72"/>
    <mergeCell ref="D73:D75"/>
    <mergeCell ref="E73:E75"/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B52" sqref="B52:C52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145</v>
      </c>
      <c r="B3" s="141"/>
      <c r="C3" s="17" t="s">
        <v>1</v>
      </c>
      <c r="D3" s="20">
        <v>545.4</v>
      </c>
      <c r="E3" s="22" t="s">
        <v>2</v>
      </c>
      <c r="F3" s="20">
        <v>545.4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25</v>
      </c>
      <c r="E4" s="24" t="s">
        <v>4</v>
      </c>
      <c r="F4" s="86">
        <v>25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12</v>
      </c>
      <c r="E5" s="26" t="s">
        <v>6</v>
      </c>
      <c r="F5" s="21">
        <v>12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0.17571201564600905</v>
      </c>
      <c r="F18" s="132">
        <f>D18</f>
        <v>1.15</v>
      </c>
      <c r="G18" s="111">
        <f>F18/12*1000/F$3</f>
        <v>0.17571201564600905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0.2780833638919448</v>
      </c>
      <c r="F47" s="114">
        <f>D47</f>
        <v>1.82</v>
      </c>
      <c r="G47" s="111">
        <f>F47/12*1000/F$3</f>
        <v>0.2780833638919448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5.01008434176751</v>
      </c>
      <c r="F73" s="114">
        <f>D73</f>
        <v>32.79</v>
      </c>
      <c r="G73" s="111">
        <f>F73/12*1000/F$3</f>
        <v>5.01008434176751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B1:G1"/>
    <mergeCell ref="B2:G2"/>
    <mergeCell ref="A3:B5"/>
    <mergeCell ref="A6:A7"/>
    <mergeCell ref="B6:B7"/>
    <mergeCell ref="C6:C7"/>
    <mergeCell ref="D6:E6"/>
    <mergeCell ref="F6:G6"/>
    <mergeCell ref="A8:C8"/>
    <mergeCell ref="B9:C9"/>
    <mergeCell ref="D10:D11"/>
    <mergeCell ref="E10:E11"/>
    <mergeCell ref="F10:F11"/>
    <mergeCell ref="G10:G11"/>
    <mergeCell ref="B12:C12"/>
    <mergeCell ref="C13:C16"/>
    <mergeCell ref="D13:D16"/>
    <mergeCell ref="E13:E16"/>
    <mergeCell ref="F13:F16"/>
    <mergeCell ref="G13:G16"/>
    <mergeCell ref="B17:C17"/>
    <mergeCell ref="C18:C21"/>
    <mergeCell ref="D18:D21"/>
    <mergeCell ref="E18:E21"/>
    <mergeCell ref="F18:F21"/>
    <mergeCell ref="G18:G21"/>
    <mergeCell ref="B22:C22"/>
    <mergeCell ref="C23:C25"/>
    <mergeCell ref="D23:D25"/>
    <mergeCell ref="E23:E25"/>
    <mergeCell ref="F23:F25"/>
    <mergeCell ref="G23:G25"/>
    <mergeCell ref="B26:C26"/>
    <mergeCell ref="C27:C28"/>
    <mergeCell ref="D27:D33"/>
    <mergeCell ref="E27:E33"/>
    <mergeCell ref="F27:F33"/>
    <mergeCell ref="G27:G33"/>
    <mergeCell ref="B34:C34"/>
    <mergeCell ref="C35:C36"/>
    <mergeCell ref="D35:D36"/>
    <mergeCell ref="E35:E36"/>
    <mergeCell ref="F35:F36"/>
    <mergeCell ref="G35:G36"/>
    <mergeCell ref="B37:C37"/>
    <mergeCell ref="C38:C39"/>
    <mergeCell ref="D38:D39"/>
    <mergeCell ref="E38:E39"/>
    <mergeCell ref="F38:F39"/>
    <mergeCell ref="G38:G39"/>
    <mergeCell ref="B40:C40"/>
    <mergeCell ref="A42:C42"/>
    <mergeCell ref="B43:C43"/>
    <mergeCell ref="B46:C46"/>
    <mergeCell ref="D47:D51"/>
    <mergeCell ref="E47:E51"/>
    <mergeCell ref="F47:F51"/>
    <mergeCell ref="G47:G51"/>
    <mergeCell ref="C49:C51"/>
    <mergeCell ref="B52:C52"/>
    <mergeCell ref="D53:D56"/>
    <mergeCell ref="E53:E56"/>
    <mergeCell ref="F53:F56"/>
    <mergeCell ref="G53:G56"/>
    <mergeCell ref="G66:G68"/>
    <mergeCell ref="B57:C57"/>
    <mergeCell ref="C58:C64"/>
    <mergeCell ref="D58:D64"/>
    <mergeCell ref="E58:E64"/>
    <mergeCell ref="F58:F64"/>
    <mergeCell ref="G58:G64"/>
    <mergeCell ref="F73:F75"/>
    <mergeCell ref="B65:C65"/>
    <mergeCell ref="C66:C67"/>
    <mergeCell ref="D66:D68"/>
    <mergeCell ref="E66:E68"/>
    <mergeCell ref="F66:F68"/>
    <mergeCell ref="C79:C81"/>
    <mergeCell ref="B69:C69"/>
    <mergeCell ref="A71:C71"/>
    <mergeCell ref="B72:C72"/>
    <mergeCell ref="D73:D75"/>
    <mergeCell ref="E73:E75"/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146</v>
      </c>
      <c r="B3" s="141"/>
      <c r="C3" s="17" t="s">
        <v>1</v>
      </c>
      <c r="D3" s="20">
        <v>869.4</v>
      </c>
      <c r="E3" s="22" t="s">
        <v>2</v>
      </c>
      <c r="F3" s="20">
        <v>869.4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36</v>
      </c>
      <c r="E4" s="24" t="s">
        <v>4</v>
      </c>
      <c r="F4" s="86">
        <v>36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18</v>
      </c>
      <c r="E5" s="26" t="s">
        <v>6</v>
      </c>
      <c r="F5" s="21">
        <v>18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0.11022927689594356</v>
      </c>
      <c r="F18" s="132">
        <f>D18</f>
        <v>1.15</v>
      </c>
      <c r="G18" s="111">
        <f>F18/12*1000/F$3</f>
        <v>0.11022927689594356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0.17444981213097158</v>
      </c>
      <c r="F47" s="114">
        <f>D47</f>
        <v>1.82</v>
      </c>
      <c r="G47" s="111">
        <f>F47/12*1000/F$3</f>
        <v>0.17444981213097158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3.142972164711295</v>
      </c>
      <c r="F73" s="114">
        <f>D73</f>
        <v>32.79</v>
      </c>
      <c r="G73" s="111">
        <f>F73/12*1000/F$3</f>
        <v>3.142972164711295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147</v>
      </c>
      <c r="B3" s="141"/>
      <c r="C3" s="17" t="s">
        <v>1</v>
      </c>
      <c r="D3" s="20">
        <v>854.4</v>
      </c>
      <c r="E3" s="22" t="s">
        <v>2</v>
      </c>
      <c r="F3" s="20">
        <v>854.4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52</v>
      </c>
      <c r="E4" s="24" t="s">
        <v>4</v>
      </c>
      <c r="F4" s="86">
        <v>52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18</v>
      </c>
      <c r="E5" s="26" t="s">
        <v>6</v>
      </c>
      <c r="F5" s="21">
        <v>18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0.11216448189762797</v>
      </c>
      <c r="F18" s="132">
        <f>D18</f>
        <v>1.15</v>
      </c>
      <c r="G18" s="111">
        <f>F18/12*1000/F$3</f>
        <v>0.11216448189762797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0.1775124843945069</v>
      </c>
      <c r="F47" s="114">
        <f>D47</f>
        <v>1.82</v>
      </c>
      <c r="G47" s="111">
        <f>F47/12*1000/F$3</f>
        <v>0.1775124843945069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3.1981507490636707</v>
      </c>
      <c r="F73" s="114">
        <f>D73</f>
        <v>32.79</v>
      </c>
      <c r="G73" s="111">
        <f>F73/12*1000/F$3</f>
        <v>3.1981507490636707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G10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3.8515625" style="79" customWidth="1"/>
    <col min="2" max="2" width="157.140625" style="79" customWidth="1"/>
    <col min="3" max="3" width="27.7109375" style="79" customWidth="1"/>
    <col min="4" max="4" width="11.7109375" style="79" customWidth="1"/>
    <col min="5" max="5" width="8.57421875" style="79" customWidth="1"/>
    <col min="6" max="6" width="10.57421875" style="79" customWidth="1"/>
    <col min="7" max="16384" width="9.140625" style="79" customWidth="1"/>
  </cols>
  <sheetData>
    <row r="1" spans="2:7" s="4" customFormat="1" ht="14.25">
      <c r="B1" s="138" t="s">
        <v>0</v>
      </c>
      <c r="C1" s="138"/>
      <c r="D1" s="138"/>
      <c r="E1" s="138"/>
      <c r="F1" s="138"/>
      <c r="G1" s="138"/>
    </row>
    <row r="2" spans="2:7" s="4" customFormat="1" ht="23.25" customHeight="1" thickBot="1">
      <c r="B2" s="139" t="s">
        <v>174</v>
      </c>
      <c r="C2" s="139"/>
      <c r="D2" s="139"/>
      <c r="E2" s="139"/>
      <c r="F2" s="139"/>
      <c r="G2" s="139"/>
    </row>
    <row r="3" spans="1:7" s="5" customFormat="1" ht="24.75" customHeight="1">
      <c r="A3" s="140" t="s">
        <v>148</v>
      </c>
      <c r="B3" s="141"/>
      <c r="C3" s="17" t="s">
        <v>1</v>
      </c>
      <c r="D3" s="20">
        <v>550.7</v>
      </c>
      <c r="E3" s="22" t="s">
        <v>2</v>
      </c>
      <c r="F3" s="20">
        <v>550.7</v>
      </c>
      <c r="G3" s="23" t="s">
        <v>2</v>
      </c>
    </row>
    <row r="4" spans="1:7" s="5" customFormat="1" ht="18" customHeight="1">
      <c r="A4" s="142"/>
      <c r="B4" s="143"/>
      <c r="C4" s="18" t="s">
        <v>3</v>
      </c>
      <c r="D4" s="86">
        <v>21</v>
      </c>
      <c r="E4" s="24" t="s">
        <v>4</v>
      </c>
      <c r="F4" s="86">
        <v>21</v>
      </c>
      <c r="G4" s="25" t="s">
        <v>4</v>
      </c>
    </row>
    <row r="5" spans="1:7" s="4" customFormat="1" ht="20.25" customHeight="1" thickBot="1">
      <c r="A5" s="144"/>
      <c r="B5" s="145"/>
      <c r="C5" s="19" t="s">
        <v>5</v>
      </c>
      <c r="D5" s="21">
        <v>12</v>
      </c>
      <c r="E5" s="26" t="s">
        <v>6</v>
      </c>
      <c r="F5" s="21">
        <v>12</v>
      </c>
      <c r="G5" s="27" t="s">
        <v>6</v>
      </c>
    </row>
    <row r="6" spans="1:7" s="4" customFormat="1" ht="23.25" customHeight="1">
      <c r="A6" s="156" t="s">
        <v>7</v>
      </c>
      <c r="B6" s="158" t="s">
        <v>8</v>
      </c>
      <c r="C6" s="160" t="s">
        <v>9</v>
      </c>
      <c r="D6" s="152" t="s">
        <v>10</v>
      </c>
      <c r="E6" s="152"/>
      <c r="F6" s="152" t="s">
        <v>11</v>
      </c>
      <c r="G6" s="152"/>
    </row>
    <row r="7" spans="1:7" s="4" customFormat="1" ht="89.25" customHeight="1">
      <c r="A7" s="157"/>
      <c r="B7" s="159"/>
      <c r="C7" s="157"/>
      <c r="D7" s="6" t="s">
        <v>177</v>
      </c>
      <c r="E7" s="7" t="s">
        <v>13</v>
      </c>
      <c r="F7" s="6" t="s">
        <v>12</v>
      </c>
      <c r="G7" s="7" t="s">
        <v>176</v>
      </c>
    </row>
    <row r="8" spans="1:7" s="1" customFormat="1" ht="44.25" customHeight="1">
      <c r="A8" s="120" t="s">
        <v>175</v>
      </c>
      <c r="B8" s="121"/>
      <c r="C8" s="121"/>
      <c r="D8" s="87">
        <f>D10+D13+D27+D35+D38+D41</f>
        <v>69.11</v>
      </c>
      <c r="E8" s="87">
        <f>E10+E13+E27+E35+E38+E41</f>
        <v>5.759166666666667</v>
      </c>
      <c r="F8" s="87">
        <f>F10+F13+F27+F35+F38+F41</f>
        <v>69.11</v>
      </c>
      <c r="G8" s="87">
        <f>G10+G13+G27+G35+G38+G41</f>
        <v>5.759166666666667</v>
      </c>
    </row>
    <row r="9" spans="1:7" s="11" customFormat="1" ht="15" customHeight="1">
      <c r="A9" s="9" t="s">
        <v>15</v>
      </c>
      <c r="B9" s="136" t="s">
        <v>16</v>
      </c>
      <c r="C9" s="136"/>
      <c r="D9" s="10"/>
      <c r="E9" s="12"/>
      <c r="F9" s="10"/>
      <c r="G9" s="12"/>
    </row>
    <row r="10" spans="1:7" s="1" customFormat="1" ht="33.75" customHeight="1">
      <c r="A10" s="28" t="s">
        <v>17</v>
      </c>
      <c r="B10" s="29" t="s">
        <v>20</v>
      </c>
      <c r="C10" s="30" t="s">
        <v>18</v>
      </c>
      <c r="D10" s="130">
        <v>3.55</v>
      </c>
      <c r="E10" s="161">
        <f>D10/12</f>
        <v>0.29583333333333334</v>
      </c>
      <c r="F10" s="132">
        <f>D10</f>
        <v>3.55</v>
      </c>
      <c r="G10" s="111">
        <f>F10/12</f>
        <v>0.29583333333333334</v>
      </c>
    </row>
    <row r="11" spans="1:7" s="1" customFormat="1" ht="48" customHeight="1">
      <c r="A11" s="28" t="s">
        <v>19</v>
      </c>
      <c r="B11" s="32" t="s">
        <v>21</v>
      </c>
      <c r="C11" s="33" t="s">
        <v>22</v>
      </c>
      <c r="D11" s="130"/>
      <c r="E11" s="161"/>
      <c r="F11" s="137"/>
      <c r="G11" s="111"/>
    </row>
    <row r="12" spans="1:7" s="1" customFormat="1" ht="18" customHeight="1">
      <c r="A12" s="34" t="s">
        <v>74</v>
      </c>
      <c r="B12" s="112" t="s">
        <v>27</v>
      </c>
      <c r="C12" s="112"/>
      <c r="D12" s="35"/>
      <c r="E12" s="36"/>
      <c r="F12" s="35"/>
      <c r="G12" s="36"/>
    </row>
    <row r="13" spans="1:7" s="1" customFormat="1" ht="38.25" customHeight="1">
      <c r="A13" s="37" t="s">
        <v>111</v>
      </c>
      <c r="B13" s="29" t="s">
        <v>32</v>
      </c>
      <c r="C13" s="123" t="s">
        <v>29</v>
      </c>
      <c r="D13" s="113">
        <v>5.31</v>
      </c>
      <c r="E13" s="111">
        <f>D13/12</f>
        <v>0.44249999999999995</v>
      </c>
      <c r="F13" s="114">
        <f>D13</f>
        <v>5.31</v>
      </c>
      <c r="G13" s="111">
        <f>F13/12</f>
        <v>0.44249999999999995</v>
      </c>
    </row>
    <row r="14" spans="1:7" s="1" customFormat="1" ht="22.5" customHeight="1" hidden="1">
      <c r="A14" s="38" t="s">
        <v>30</v>
      </c>
      <c r="B14" s="29" t="s">
        <v>31</v>
      </c>
      <c r="C14" s="124"/>
      <c r="D14" s="113"/>
      <c r="E14" s="111"/>
      <c r="F14" s="114"/>
      <c r="G14" s="111"/>
    </row>
    <row r="15" spans="1:7" s="1" customFormat="1" ht="34.5" customHeight="1">
      <c r="A15" s="38" t="s">
        <v>112</v>
      </c>
      <c r="B15" s="29" t="s">
        <v>162</v>
      </c>
      <c r="C15" s="124"/>
      <c r="D15" s="113"/>
      <c r="E15" s="111"/>
      <c r="F15" s="114"/>
      <c r="G15" s="111"/>
    </row>
    <row r="16" spans="1:7" s="1" customFormat="1" ht="27" customHeight="1" hidden="1">
      <c r="A16" s="38" t="s">
        <v>33</v>
      </c>
      <c r="B16" s="29"/>
      <c r="C16" s="125"/>
      <c r="D16" s="113"/>
      <c r="E16" s="111"/>
      <c r="F16" s="114"/>
      <c r="G16" s="111"/>
    </row>
    <row r="17" spans="1:7" s="1" customFormat="1" ht="17.25" customHeight="1" hidden="1">
      <c r="A17" s="34" t="s">
        <v>35</v>
      </c>
      <c r="B17" s="112" t="s">
        <v>36</v>
      </c>
      <c r="C17" s="112"/>
      <c r="D17" s="35"/>
      <c r="E17" s="36"/>
      <c r="F17" s="35"/>
      <c r="G17" s="36"/>
    </row>
    <row r="18" spans="1:7" s="1" customFormat="1" ht="13.5" customHeight="1" hidden="1">
      <c r="A18" s="38" t="s">
        <v>37</v>
      </c>
      <c r="B18" s="32" t="s">
        <v>38</v>
      </c>
      <c r="C18" s="133" t="s">
        <v>29</v>
      </c>
      <c r="D18" s="130">
        <v>1.15</v>
      </c>
      <c r="E18" s="111">
        <f>D18/12*1000/D$3</f>
        <v>0.1740209430421887</v>
      </c>
      <c r="F18" s="132">
        <f>D18</f>
        <v>1.15</v>
      </c>
      <c r="G18" s="111">
        <f>F18/12*1000/F$3</f>
        <v>0.1740209430421887</v>
      </c>
    </row>
    <row r="19" spans="1:7" s="2" customFormat="1" ht="27" customHeight="1" hidden="1">
      <c r="A19" s="38" t="s">
        <v>39</v>
      </c>
      <c r="B19" s="32" t="s">
        <v>40</v>
      </c>
      <c r="C19" s="134"/>
      <c r="D19" s="130"/>
      <c r="E19" s="111"/>
      <c r="F19" s="132"/>
      <c r="G19" s="111"/>
    </row>
    <row r="20" spans="1:7" s="2" customFormat="1" ht="15.75" customHeight="1" hidden="1">
      <c r="A20" s="38" t="s">
        <v>41</v>
      </c>
      <c r="B20" s="29" t="s">
        <v>42</v>
      </c>
      <c r="C20" s="134"/>
      <c r="D20" s="130"/>
      <c r="E20" s="111"/>
      <c r="F20" s="132"/>
      <c r="G20" s="111"/>
    </row>
    <row r="21" spans="1:7" s="2" customFormat="1" ht="14.25" customHeight="1" hidden="1">
      <c r="A21" s="38" t="s">
        <v>43</v>
      </c>
      <c r="B21" s="41" t="s">
        <v>44</v>
      </c>
      <c r="C21" s="135"/>
      <c r="D21" s="130"/>
      <c r="E21" s="111"/>
      <c r="F21" s="132"/>
      <c r="G21" s="111"/>
    </row>
    <row r="22" spans="1:7" s="2" customFormat="1" ht="13.5" customHeight="1" hidden="1">
      <c r="A22" s="42" t="s">
        <v>45</v>
      </c>
      <c r="B22" s="112" t="s">
        <v>96</v>
      </c>
      <c r="C22" s="112"/>
      <c r="D22" s="35"/>
      <c r="E22" s="36"/>
      <c r="F22" s="35"/>
      <c r="G22" s="36"/>
    </row>
    <row r="23" spans="1:7" s="2" customFormat="1" ht="16.5" customHeight="1" hidden="1">
      <c r="A23" s="38" t="s">
        <v>46</v>
      </c>
      <c r="B23" s="32" t="s">
        <v>47</v>
      </c>
      <c r="C23" s="133" t="s">
        <v>29</v>
      </c>
      <c r="D23" s="130">
        <v>0</v>
      </c>
      <c r="E23" s="111">
        <f>D23/12*1000/D$3</f>
        <v>0</v>
      </c>
      <c r="F23" s="132">
        <f>D23</f>
        <v>0</v>
      </c>
      <c r="G23" s="111">
        <f>F23/12*1000/F$3</f>
        <v>0</v>
      </c>
    </row>
    <row r="24" spans="1:7" s="2" customFormat="1" ht="24" customHeight="1" hidden="1">
      <c r="A24" s="38" t="s">
        <v>48</v>
      </c>
      <c r="B24" s="32" t="s">
        <v>49</v>
      </c>
      <c r="C24" s="134"/>
      <c r="D24" s="130"/>
      <c r="E24" s="111"/>
      <c r="F24" s="132"/>
      <c r="G24" s="111"/>
    </row>
    <row r="25" spans="1:7" s="2" customFormat="1" ht="2.25" customHeight="1" hidden="1">
      <c r="A25" s="38" t="s">
        <v>50</v>
      </c>
      <c r="B25" s="29" t="s">
        <v>51</v>
      </c>
      <c r="C25" s="135"/>
      <c r="D25" s="130"/>
      <c r="E25" s="111"/>
      <c r="F25" s="132"/>
      <c r="G25" s="111"/>
    </row>
    <row r="26" spans="1:7" s="2" customFormat="1" ht="13.5" customHeight="1">
      <c r="A26" s="42" t="s">
        <v>26</v>
      </c>
      <c r="B26" s="112" t="s">
        <v>53</v>
      </c>
      <c r="C26" s="112"/>
      <c r="D26" s="35"/>
      <c r="E26" s="36"/>
      <c r="F26" s="35"/>
      <c r="G26" s="36"/>
    </row>
    <row r="27" spans="1:7" s="2" customFormat="1" ht="15">
      <c r="A27" s="37" t="s">
        <v>163</v>
      </c>
      <c r="B27" s="29" t="s">
        <v>54</v>
      </c>
      <c r="C27" s="115" t="s">
        <v>55</v>
      </c>
      <c r="D27" s="130">
        <v>33.89</v>
      </c>
      <c r="E27" s="111">
        <f>D27/12</f>
        <v>2.8241666666666667</v>
      </c>
      <c r="F27" s="130">
        <f>D27</f>
        <v>33.89</v>
      </c>
      <c r="G27" s="111">
        <f>F27/12</f>
        <v>2.8241666666666667</v>
      </c>
    </row>
    <row r="28" spans="1:7" s="2" customFormat="1" ht="15.75" customHeight="1">
      <c r="A28" s="38" t="s">
        <v>109</v>
      </c>
      <c r="B28" s="29" t="s">
        <v>56</v>
      </c>
      <c r="C28" s="117"/>
      <c r="D28" s="130"/>
      <c r="E28" s="111"/>
      <c r="F28" s="130"/>
      <c r="G28" s="111"/>
    </row>
    <row r="29" spans="1:7" s="2" customFormat="1" ht="15">
      <c r="A29" s="38" t="s">
        <v>164</v>
      </c>
      <c r="B29" s="29" t="s">
        <v>106</v>
      </c>
      <c r="C29" s="43" t="s">
        <v>73</v>
      </c>
      <c r="D29" s="130"/>
      <c r="E29" s="111"/>
      <c r="F29" s="130"/>
      <c r="G29" s="111"/>
    </row>
    <row r="30" spans="1:7" s="2" customFormat="1" ht="43.5" customHeight="1">
      <c r="A30" s="37" t="s">
        <v>165</v>
      </c>
      <c r="B30" s="44" t="s">
        <v>62</v>
      </c>
      <c r="C30" s="45" t="s">
        <v>23</v>
      </c>
      <c r="D30" s="130"/>
      <c r="E30" s="111"/>
      <c r="F30" s="130"/>
      <c r="G30" s="111"/>
    </row>
    <row r="31" spans="1:7" s="2" customFormat="1" ht="15" customHeight="1" hidden="1">
      <c r="A31" s="37" t="s">
        <v>58</v>
      </c>
      <c r="B31" s="29"/>
      <c r="C31" s="43" t="s">
        <v>59</v>
      </c>
      <c r="D31" s="130"/>
      <c r="E31" s="111"/>
      <c r="F31" s="130"/>
      <c r="G31" s="111"/>
    </row>
    <row r="32" spans="1:7" s="2" customFormat="1" ht="36" customHeight="1" hidden="1">
      <c r="A32" s="38" t="s">
        <v>60</v>
      </c>
      <c r="B32" s="44"/>
      <c r="C32" s="33" t="s">
        <v>23</v>
      </c>
      <c r="D32" s="130"/>
      <c r="E32" s="111"/>
      <c r="F32" s="130"/>
      <c r="G32" s="111"/>
    </row>
    <row r="33" spans="1:7" s="2" customFormat="1" ht="16.5" customHeight="1" hidden="1">
      <c r="A33" s="38" t="s">
        <v>61</v>
      </c>
      <c r="B33" s="44"/>
      <c r="C33" s="33" t="s">
        <v>63</v>
      </c>
      <c r="D33" s="130"/>
      <c r="E33" s="111"/>
      <c r="F33" s="130"/>
      <c r="G33" s="111"/>
    </row>
    <row r="34" spans="1:7" s="2" customFormat="1" ht="15">
      <c r="A34" s="42" t="s">
        <v>35</v>
      </c>
      <c r="B34" s="112" t="s">
        <v>64</v>
      </c>
      <c r="C34" s="112"/>
      <c r="D34" s="35"/>
      <c r="E34" s="36"/>
      <c r="F34" s="35"/>
      <c r="G34" s="36"/>
    </row>
    <row r="35" spans="1:7" s="2" customFormat="1" ht="30" customHeight="1">
      <c r="A35" s="38" t="s">
        <v>37</v>
      </c>
      <c r="B35" s="32" t="s">
        <v>65</v>
      </c>
      <c r="C35" s="128" t="s">
        <v>23</v>
      </c>
      <c r="D35" s="130">
        <v>3.42</v>
      </c>
      <c r="E35" s="111">
        <f>D35/12</f>
        <v>0.285</v>
      </c>
      <c r="F35" s="132">
        <f>D35</f>
        <v>3.42</v>
      </c>
      <c r="G35" s="111">
        <f>F35/12</f>
        <v>0.285</v>
      </c>
    </row>
    <row r="36" spans="1:7" s="2" customFormat="1" ht="0.75" customHeight="1">
      <c r="A36" s="38"/>
      <c r="B36" s="32"/>
      <c r="C36" s="129"/>
      <c r="D36" s="130"/>
      <c r="E36" s="111"/>
      <c r="F36" s="132"/>
      <c r="G36" s="111"/>
    </row>
    <row r="37" spans="1:7" s="2" customFormat="1" ht="15" customHeight="1">
      <c r="A37" s="42" t="s">
        <v>45</v>
      </c>
      <c r="B37" s="112" t="s">
        <v>66</v>
      </c>
      <c r="C37" s="112"/>
      <c r="D37" s="35"/>
      <c r="E37" s="36"/>
      <c r="F37" s="35"/>
      <c r="G37" s="36"/>
    </row>
    <row r="38" spans="1:7" s="2" customFormat="1" ht="21.75" customHeight="1">
      <c r="A38" s="46" t="s">
        <v>166</v>
      </c>
      <c r="B38" s="32" t="s">
        <v>107</v>
      </c>
      <c r="C38" s="127" t="s">
        <v>23</v>
      </c>
      <c r="D38" s="113">
        <v>11.52</v>
      </c>
      <c r="E38" s="111">
        <f>D38/12</f>
        <v>0.96</v>
      </c>
      <c r="F38" s="113">
        <f>D38</f>
        <v>11.52</v>
      </c>
      <c r="G38" s="111">
        <f>F38/12</f>
        <v>0.96</v>
      </c>
    </row>
    <row r="39" spans="1:7" s="2" customFormat="1" ht="21" customHeight="1">
      <c r="A39" s="47" t="s">
        <v>167</v>
      </c>
      <c r="B39" s="32" t="s">
        <v>108</v>
      </c>
      <c r="C39" s="127"/>
      <c r="D39" s="113"/>
      <c r="E39" s="111"/>
      <c r="F39" s="113"/>
      <c r="G39" s="111"/>
    </row>
    <row r="40" spans="1:7" s="2" customFormat="1" ht="15">
      <c r="A40" s="48" t="s">
        <v>52</v>
      </c>
      <c r="B40" s="112" t="s">
        <v>67</v>
      </c>
      <c r="C40" s="112"/>
      <c r="D40" s="35"/>
      <c r="E40" s="36"/>
      <c r="F40" s="35"/>
      <c r="G40" s="36"/>
    </row>
    <row r="41" spans="1:7" s="2" customFormat="1" ht="29.25" customHeight="1">
      <c r="A41" s="47" t="s">
        <v>168</v>
      </c>
      <c r="B41" s="32" t="s">
        <v>68</v>
      </c>
      <c r="C41" s="33" t="s">
        <v>23</v>
      </c>
      <c r="D41" s="39">
        <v>11.42</v>
      </c>
      <c r="E41" s="31">
        <f>D41/12</f>
        <v>0.9516666666666667</v>
      </c>
      <c r="F41" s="40">
        <f>D41</f>
        <v>11.42</v>
      </c>
      <c r="G41" s="31">
        <f>F41/12</f>
        <v>0.9516666666666667</v>
      </c>
    </row>
    <row r="42" spans="1:7" s="1" customFormat="1" ht="42" customHeight="1">
      <c r="A42" s="120" t="s">
        <v>69</v>
      </c>
      <c r="B42" s="121"/>
      <c r="C42" s="121"/>
      <c r="D42" s="87">
        <f>D53+D58+D66+D70</f>
        <v>69.4</v>
      </c>
      <c r="E42" s="88">
        <f>E53+E58+E66+E70</f>
        <v>5.783333333333333</v>
      </c>
      <c r="F42" s="87">
        <f>F53+F58+F66+F70</f>
        <v>69.4</v>
      </c>
      <c r="G42" s="94">
        <f>G53+G58+G66+G70</f>
        <v>5.783333333333333</v>
      </c>
    </row>
    <row r="43" spans="1:7" s="2" customFormat="1" ht="15" customHeight="1" hidden="1">
      <c r="A43" s="42" t="s">
        <v>70</v>
      </c>
      <c r="B43" s="112" t="s">
        <v>71</v>
      </c>
      <c r="C43" s="112"/>
      <c r="D43" s="35"/>
      <c r="E43" s="36"/>
      <c r="F43" s="35"/>
      <c r="G43" s="36"/>
    </row>
    <row r="44" spans="1:7" s="2" customFormat="1" ht="16.5" customHeight="1" hidden="1">
      <c r="A44" s="38" t="s">
        <v>17</v>
      </c>
      <c r="B44" s="32" t="s">
        <v>72</v>
      </c>
      <c r="C44" s="51" t="s">
        <v>73</v>
      </c>
      <c r="D44" s="39">
        <v>0</v>
      </c>
      <c r="E44" s="31">
        <f>D44/12*1000/D$3</f>
        <v>0</v>
      </c>
      <c r="F44" s="40">
        <f>D44</f>
        <v>0</v>
      </c>
      <c r="G44" s="31">
        <f>F44/12*1000/F$3</f>
        <v>0</v>
      </c>
    </row>
    <row r="45" spans="1:7" s="2" customFormat="1" ht="15.75" customHeight="1" hidden="1">
      <c r="A45" s="52" t="s">
        <v>19</v>
      </c>
      <c r="B45" s="32" t="s">
        <v>110</v>
      </c>
      <c r="C45" s="51" t="s">
        <v>116</v>
      </c>
      <c r="D45" s="39">
        <v>0</v>
      </c>
      <c r="E45" s="31">
        <f>D45/12*1000/D$3</f>
        <v>0</v>
      </c>
      <c r="F45" s="40">
        <f>D45</f>
        <v>0</v>
      </c>
      <c r="G45" s="31">
        <f>F45/12*1000/F$3</f>
        <v>0</v>
      </c>
    </row>
    <row r="46" spans="1:7" s="2" customFormat="1" ht="20.25" customHeight="1" hidden="1">
      <c r="A46" s="48"/>
      <c r="B46" s="112"/>
      <c r="C46" s="112"/>
      <c r="D46" s="35"/>
      <c r="E46" s="36"/>
      <c r="F46" s="35"/>
      <c r="G46" s="36"/>
    </row>
    <row r="47" spans="1:7" s="2" customFormat="1" ht="30" customHeight="1" hidden="1">
      <c r="A47" s="38"/>
      <c r="B47" s="41"/>
      <c r="C47" s="33" t="s">
        <v>75</v>
      </c>
      <c r="D47" s="113">
        <v>1.82</v>
      </c>
      <c r="E47" s="111">
        <f>D47/12*1000/D$3</f>
        <v>0.2754070576841596</v>
      </c>
      <c r="F47" s="114">
        <f>D47</f>
        <v>1.82</v>
      </c>
      <c r="G47" s="111">
        <f>F47/12*1000/F$3</f>
        <v>0.2754070576841596</v>
      </c>
    </row>
    <row r="48" spans="1:7" s="2" customFormat="1" ht="27.75" customHeight="1" hidden="1">
      <c r="A48" s="38"/>
      <c r="B48" s="41"/>
      <c r="C48" s="30" t="s">
        <v>76</v>
      </c>
      <c r="D48" s="113"/>
      <c r="E48" s="111"/>
      <c r="F48" s="114"/>
      <c r="G48" s="111"/>
    </row>
    <row r="49" spans="1:7" s="2" customFormat="1" ht="18" customHeight="1" hidden="1">
      <c r="A49" s="38"/>
      <c r="B49" s="32"/>
      <c r="C49" s="126" t="s">
        <v>75</v>
      </c>
      <c r="D49" s="113"/>
      <c r="E49" s="111"/>
      <c r="F49" s="114"/>
      <c r="G49" s="111"/>
    </row>
    <row r="50" spans="1:7" s="2" customFormat="1" ht="15" customHeight="1" hidden="1">
      <c r="A50" s="38"/>
      <c r="B50" s="41"/>
      <c r="C50" s="126"/>
      <c r="D50" s="113"/>
      <c r="E50" s="111"/>
      <c r="F50" s="114"/>
      <c r="G50" s="111"/>
    </row>
    <row r="51" spans="1:7" s="2" customFormat="1" ht="18" customHeight="1" hidden="1">
      <c r="A51" s="38"/>
      <c r="B51" s="41"/>
      <c r="C51" s="126"/>
      <c r="D51" s="113"/>
      <c r="E51" s="111"/>
      <c r="F51" s="114"/>
      <c r="G51" s="111"/>
    </row>
    <row r="52" spans="1:7" s="2" customFormat="1" ht="14.25" customHeight="1">
      <c r="A52" s="42" t="s">
        <v>70</v>
      </c>
      <c r="B52" s="112" t="s">
        <v>130</v>
      </c>
      <c r="C52" s="112"/>
      <c r="D52" s="35"/>
      <c r="E52" s="36"/>
      <c r="F52" s="35"/>
      <c r="G52" s="36"/>
    </row>
    <row r="53" spans="1:7" s="2" customFormat="1" ht="37.5" customHeight="1">
      <c r="A53" s="38" t="s">
        <v>120</v>
      </c>
      <c r="B53" s="32" t="s">
        <v>138</v>
      </c>
      <c r="C53" s="51" t="s">
        <v>139</v>
      </c>
      <c r="D53" s="113">
        <v>16.76</v>
      </c>
      <c r="E53" s="111">
        <f>D53/12</f>
        <v>1.3966666666666667</v>
      </c>
      <c r="F53" s="114">
        <f>D53</f>
        <v>16.76</v>
      </c>
      <c r="G53" s="111">
        <f>F53/12</f>
        <v>1.3966666666666667</v>
      </c>
    </row>
    <row r="54" spans="1:7" s="2" customFormat="1" ht="0.75" customHeight="1">
      <c r="A54" s="38"/>
      <c r="B54" s="41"/>
      <c r="C54" s="30" t="s">
        <v>76</v>
      </c>
      <c r="D54" s="113"/>
      <c r="E54" s="111"/>
      <c r="F54" s="114"/>
      <c r="G54" s="111"/>
    </row>
    <row r="55" spans="1:7" s="2" customFormat="1" ht="17.25" customHeight="1" hidden="1">
      <c r="A55" s="38"/>
      <c r="B55" s="41"/>
      <c r="C55" s="30" t="s">
        <v>57</v>
      </c>
      <c r="D55" s="113"/>
      <c r="E55" s="111"/>
      <c r="F55" s="114"/>
      <c r="G55" s="111"/>
    </row>
    <row r="56" spans="1:7" s="2" customFormat="1" ht="15.75" customHeight="1" hidden="1">
      <c r="A56" s="38"/>
      <c r="B56" s="41"/>
      <c r="C56" s="51" t="s">
        <v>73</v>
      </c>
      <c r="D56" s="113"/>
      <c r="E56" s="111"/>
      <c r="F56" s="114"/>
      <c r="G56" s="111"/>
    </row>
    <row r="57" spans="1:7" s="2" customFormat="1" ht="17.25" customHeight="1">
      <c r="A57" s="42" t="s">
        <v>74</v>
      </c>
      <c r="B57" s="112" t="s">
        <v>131</v>
      </c>
      <c r="C57" s="112"/>
      <c r="D57" s="35"/>
      <c r="E57" s="36"/>
      <c r="F57" s="35"/>
      <c r="G57" s="36"/>
    </row>
    <row r="58" spans="1:7" s="2" customFormat="1" ht="15" customHeight="1">
      <c r="A58" s="38" t="s">
        <v>111</v>
      </c>
      <c r="B58" s="41" t="s">
        <v>132</v>
      </c>
      <c r="C58" s="123" t="s">
        <v>137</v>
      </c>
      <c r="D58" s="113">
        <v>32.56</v>
      </c>
      <c r="E58" s="111">
        <f>D58/12</f>
        <v>2.7133333333333334</v>
      </c>
      <c r="F58" s="114">
        <f>D58</f>
        <v>32.56</v>
      </c>
      <c r="G58" s="111">
        <f>F58/12</f>
        <v>2.7133333333333334</v>
      </c>
    </row>
    <row r="59" spans="1:7" s="2" customFormat="1" ht="0.75" customHeight="1">
      <c r="A59" s="38"/>
      <c r="B59" s="41"/>
      <c r="C59" s="124"/>
      <c r="D59" s="113"/>
      <c r="E59" s="111"/>
      <c r="F59" s="114"/>
      <c r="G59" s="111"/>
    </row>
    <row r="60" spans="1:7" s="2" customFormat="1" ht="15" customHeight="1" hidden="1">
      <c r="A60" s="38"/>
      <c r="B60" s="41"/>
      <c r="C60" s="124"/>
      <c r="D60" s="113"/>
      <c r="E60" s="111"/>
      <c r="F60" s="114"/>
      <c r="G60" s="111"/>
    </row>
    <row r="61" spans="1:7" s="2" customFormat="1" ht="15">
      <c r="A61" s="38" t="s">
        <v>112</v>
      </c>
      <c r="B61" s="41" t="s">
        <v>133</v>
      </c>
      <c r="C61" s="124"/>
      <c r="D61" s="113"/>
      <c r="E61" s="111"/>
      <c r="F61" s="114"/>
      <c r="G61" s="111"/>
    </row>
    <row r="62" spans="1:7" s="2" customFormat="1" ht="15">
      <c r="A62" s="38" t="s">
        <v>169</v>
      </c>
      <c r="B62" s="41" t="s">
        <v>172</v>
      </c>
      <c r="C62" s="124"/>
      <c r="D62" s="113"/>
      <c r="E62" s="111"/>
      <c r="F62" s="114"/>
      <c r="G62" s="111"/>
    </row>
    <row r="63" spans="1:7" s="2" customFormat="1" ht="15">
      <c r="A63" s="38" t="s">
        <v>170</v>
      </c>
      <c r="B63" s="41" t="s">
        <v>81</v>
      </c>
      <c r="C63" s="124"/>
      <c r="D63" s="113"/>
      <c r="E63" s="111"/>
      <c r="F63" s="114"/>
      <c r="G63" s="111"/>
    </row>
    <row r="64" spans="1:7" s="2" customFormat="1" ht="18" customHeight="1">
      <c r="A64" s="38" t="s">
        <v>171</v>
      </c>
      <c r="B64" s="41" t="s">
        <v>82</v>
      </c>
      <c r="C64" s="125"/>
      <c r="D64" s="113"/>
      <c r="E64" s="111"/>
      <c r="F64" s="114"/>
      <c r="G64" s="111"/>
    </row>
    <row r="65" spans="1:7" s="2" customFormat="1" ht="12" customHeight="1">
      <c r="A65" s="42" t="s">
        <v>26</v>
      </c>
      <c r="B65" s="118" t="s">
        <v>102</v>
      </c>
      <c r="C65" s="119"/>
      <c r="D65" s="35"/>
      <c r="E65" s="36"/>
      <c r="F65" s="35"/>
      <c r="G65" s="36"/>
    </row>
    <row r="66" spans="1:7" s="2" customFormat="1" ht="37.5" customHeight="1">
      <c r="A66" s="38" t="s">
        <v>28</v>
      </c>
      <c r="B66" s="32" t="s">
        <v>113</v>
      </c>
      <c r="C66" s="115" t="s">
        <v>83</v>
      </c>
      <c r="D66" s="113">
        <v>14.7</v>
      </c>
      <c r="E66" s="111">
        <f>D66/12</f>
        <v>1.2249999999999999</v>
      </c>
      <c r="F66" s="114">
        <f>D66</f>
        <v>14.7</v>
      </c>
      <c r="G66" s="111">
        <f>F66/12</f>
        <v>1.2249999999999999</v>
      </c>
    </row>
    <row r="67" spans="1:7" s="2" customFormat="1" ht="2.25" customHeight="1">
      <c r="A67" s="38" t="s">
        <v>48</v>
      </c>
      <c r="B67" s="41"/>
      <c r="C67" s="117"/>
      <c r="D67" s="113"/>
      <c r="E67" s="111"/>
      <c r="F67" s="114"/>
      <c r="G67" s="111"/>
    </row>
    <row r="68" spans="1:7" s="2" customFormat="1" ht="45.75" customHeight="1">
      <c r="A68" s="38" t="s">
        <v>109</v>
      </c>
      <c r="B68" s="32" t="s">
        <v>140</v>
      </c>
      <c r="C68" s="33" t="s">
        <v>117</v>
      </c>
      <c r="D68" s="113"/>
      <c r="E68" s="111"/>
      <c r="F68" s="114"/>
      <c r="G68" s="111"/>
    </row>
    <row r="69" spans="1:7" s="2" customFormat="1" ht="15.75" customHeight="1">
      <c r="A69" s="42" t="s">
        <v>35</v>
      </c>
      <c r="B69" s="118" t="s">
        <v>84</v>
      </c>
      <c r="C69" s="119"/>
      <c r="D69" s="53"/>
      <c r="E69" s="36"/>
      <c r="F69" s="35"/>
      <c r="G69" s="36"/>
    </row>
    <row r="70" spans="1:7" s="2" customFormat="1" ht="27.75" customHeight="1">
      <c r="A70" s="38" t="s">
        <v>119</v>
      </c>
      <c r="B70" s="41" t="s">
        <v>173</v>
      </c>
      <c r="C70" s="30" t="s">
        <v>80</v>
      </c>
      <c r="D70" s="39">
        <v>5.38</v>
      </c>
      <c r="E70" s="31">
        <f>D70/12</f>
        <v>0.4483333333333333</v>
      </c>
      <c r="F70" s="40">
        <f>D70</f>
        <v>5.38</v>
      </c>
      <c r="G70" s="31">
        <f>F70/12</f>
        <v>0.4483333333333333</v>
      </c>
    </row>
    <row r="71" spans="1:7" s="1" customFormat="1" ht="30.75" customHeight="1">
      <c r="A71" s="120" t="s">
        <v>85</v>
      </c>
      <c r="B71" s="121"/>
      <c r="C71" s="121"/>
      <c r="D71" s="87">
        <f>D77+D83+D84</f>
        <v>81.15</v>
      </c>
      <c r="E71" s="88">
        <f>E77+E83+E84</f>
        <v>6.762499999999999</v>
      </c>
      <c r="F71" s="87">
        <f>D71</f>
        <v>81.15</v>
      </c>
      <c r="G71" s="94">
        <f>E71</f>
        <v>6.762499999999999</v>
      </c>
    </row>
    <row r="72" spans="1:7" s="2" customFormat="1" ht="17.25" customHeight="1">
      <c r="A72" s="42" t="s">
        <v>70</v>
      </c>
      <c r="B72" s="122" t="s">
        <v>104</v>
      </c>
      <c r="C72" s="122"/>
      <c r="D72" s="54"/>
      <c r="E72" s="55"/>
      <c r="F72" s="54"/>
      <c r="G72" s="55"/>
    </row>
    <row r="73" spans="1:7" s="2" customFormat="1" ht="4.5" customHeight="1" hidden="1">
      <c r="A73" s="38"/>
      <c r="B73" s="32"/>
      <c r="C73" s="33"/>
      <c r="D73" s="113">
        <v>32.79</v>
      </c>
      <c r="E73" s="111">
        <f>D73/12*1000/D$3</f>
        <v>4.961866715089885</v>
      </c>
      <c r="F73" s="114">
        <f>D73</f>
        <v>32.79</v>
      </c>
      <c r="G73" s="111">
        <f>F73/12*1000/F$3</f>
        <v>4.961866715089885</v>
      </c>
    </row>
    <row r="74" spans="1:7" s="2" customFormat="1" ht="1.5" customHeight="1" hidden="1">
      <c r="A74" s="38"/>
      <c r="B74" s="41"/>
      <c r="C74" s="30" t="s">
        <v>57</v>
      </c>
      <c r="D74" s="113"/>
      <c r="E74" s="111"/>
      <c r="F74" s="114"/>
      <c r="G74" s="111"/>
    </row>
    <row r="75" spans="1:7" s="2" customFormat="1" ht="14.25" customHeight="1" hidden="1">
      <c r="A75" s="38"/>
      <c r="B75" s="41"/>
      <c r="C75" s="43" t="s">
        <v>18</v>
      </c>
      <c r="D75" s="113"/>
      <c r="E75" s="111"/>
      <c r="F75" s="114"/>
      <c r="G75" s="111"/>
    </row>
    <row r="76" spans="1:7" s="2" customFormat="1" ht="1.5" customHeight="1" hidden="1">
      <c r="A76" s="42" t="s">
        <v>114</v>
      </c>
      <c r="B76" s="112" t="s">
        <v>103</v>
      </c>
      <c r="C76" s="112"/>
      <c r="D76" s="35">
        <f>D77+D82</f>
        <v>35.11</v>
      </c>
      <c r="E76" s="36">
        <f>E77+E82</f>
        <v>2.9258333333333333</v>
      </c>
      <c r="F76" s="35">
        <f>F77+F82</f>
        <v>35.11</v>
      </c>
      <c r="G76" s="36">
        <f>G77+G82</f>
        <v>2.9258333333333333</v>
      </c>
    </row>
    <row r="77" spans="1:7" s="2" customFormat="1" ht="29.25" customHeight="1">
      <c r="A77" s="38" t="s">
        <v>120</v>
      </c>
      <c r="B77" s="32" t="s">
        <v>115</v>
      </c>
      <c r="C77" s="33"/>
      <c r="D77" s="113">
        <v>35.11</v>
      </c>
      <c r="E77" s="111">
        <f>D77/12</f>
        <v>2.9258333333333333</v>
      </c>
      <c r="F77" s="114">
        <f>D77</f>
        <v>35.11</v>
      </c>
      <c r="G77" s="111">
        <f>F77/12</f>
        <v>2.9258333333333333</v>
      </c>
    </row>
    <row r="78" spans="1:7" s="2" customFormat="1" ht="1.5" customHeight="1">
      <c r="A78" s="38" t="s">
        <v>24</v>
      </c>
      <c r="B78" s="41" t="s">
        <v>86</v>
      </c>
      <c r="C78" s="33" t="s">
        <v>73</v>
      </c>
      <c r="D78" s="113"/>
      <c r="E78" s="111"/>
      <c r="F78" s="114"/>
      <c r="G78" s="111"/>
    </row>
    <row r="79" spans="1:7" s="2" customFormat="1" ht="13.5" customHeight="1" hidden="1">
      <c r="A79" s="38" t="s">
        <v>25</v>
      </c>
      <c r="B79" s="41" t="s">
        <v>87</v>
      </c>
      <c r="C79" s="115" t="s">
        <v>97</v>
      </c>
      <c r="D79" s="113"/>
      <c r="E79" s="111"/>
      <c r="F79" s="114"/>
      <c r="G79" s="111"/>
    </row>
    <row r="80" spans="1:7" s="2" customFormat="1" ht="14.25" customHeight="1" hidden="1">
      <c r="A80" s="38" t="s">
        <v>77</v>
      </c>
      <c r="B80" s="41" t="s">
        <v>88</v>
      </c>
      <c r="C80" s="116"/>
      <c r="D80" s="113"/>
      <c r="E80" s="111"/>
      <c r="F80" s="114"/>
      <c r="G80" s="111"/>
    </row>
    <row r="81" spans="1:7" s="2" customFormat="1" ht="15" customHeight="1" hidden="1">
      <c r="A81" s="38" t="s">
        <v>78</v>
      </c>
      <c r="B81" s="41" t="s">
        <v>89</v>
      </c>
      <c r="C81" s="117"/>
      <c r="D81" s="113"/>
      <c r="E81" s="111"/>
      <c r="F81" s="114"/>
      <c r="G81" s="111"/>
    </row>
    <row r="82" spans="1:7" s="1" customFormat="1" ht="15" customHeight="1" hidden="1">
      <c r="A82" s="38" t="s">
        <v>90</v>
      </c>
      <c r="B82" s="41" t="s">
        <v>91</v>
      </c>
      <c r="C82" s="43" t="s">
        <v>92</v>
      </c>
      <c r="D82" s="39">
        <v>0</v>
      </c>
      <c r="E82" s="31">
        <f>D82/12*1000/D3</f>
        <v>0</v>
      </c>
      <c r="F82" s="40">
        <f>D82</f>
        <v>0</v>
      </c>
      <c r="G82" s="31">
        <f>E82</f>
        <v>0</v>
      </c>
    </row>
    <row r="83" spans="1:7" s="1" customFormat="1" ht="27.75" customHeight="1">
      <c r="A83" s="58" t="s">
        <v>93</v>
      </c>
      <c r="B83" s="59" t="s">
        <v>160</v>
      </c>
      <c r="C83" s="96" t="s">
        <v>161</v>
      </c>
      <c r="D83" s="80">
        <v>4.08</v>
      </c>
      <c r="E83" s="82">
        <f>D83/12</f>
        <v>0.34</v>
      </c>
      <c r="F83" s="83">
        <f>D83</f>
        <v>4.08</v>
      </c>
      <c r="G83" s="82">
        <f>F83/12</f>
        <v>0.34</v>
      </c>
    </row>
    <row r="84" spans="1:7" s="1" customFormat="1" ht="28.5" customHeight="1" thickBot="1">
      <c r="A84" s="64" t="s">
        <v>94</v>
      </c>
      <c r="B84" s="65" t="s">
        <v>95</v>
      </c>
      <c r="C84" s="66" t="s">
        <v>73</v>
      </c>
      <c r="D84" s="81">
        <v>41.96</v>
      </c>
      <c r="E84" s="84">
        <f>D84/12</f>
        <v>3.4966666666666666</v>
      </c>
      <c r="F84" s="85">
        <f>D84</f>
        <v>41.96</v>
      </c>
      <c r="G84" s="84">
        <f>F84/12</f>
        <v>3.4966666666666666</v>
      </c>
    </row>
    <row r="85" spans="1:7" s="1" customFormat="1" ht="21" customHeight="1" thickBot="1">
      <c r="A85" s="102" t="s">
        <v>98</v>
      </c>
      <c r="B85" s="103"/>
      <c r="C85" s="104"/>
      <c r="D85" s="89">
        <f>D8+D42+D71</f>
        <v>219.66</v>
      </c>
      <c r="E85" s="90">
        <f>E8+E42+E71</f>
        <v>18.305</v>
      </c>
      <c r="F85" s="89">
        <f>F8+F42+F71</f>
        <v>219.66</v>
      </c>
      <c r="G85" s="72">
        <f>G8+G42+G71</f>
        <v>18.305</v>
      </c>
    </row>
    <row r="86" spans="1:7" s="3" customFormat="1" ht="15">
      <c r="A86" s="73"/>
      <c r="B86" s="105" t="s">
        <v>99</v>
      </c>
      <c r="C86" s="106"/>
      <c r="D86" s="106"/>
      <c r="E86" s="106"/>
      <c r="F86" s="106"/>
      <c r="G86" s="107"/>
    </row>
    <row r="87" spans="1:7" s="3" customFormat="1" ht="16.5" customHeight="1">
      <c r="A87" s="74"/>
      <c r="B87" s="74"/>
      <c r="C87" s="75"/>
      <c r="D87" s="74"/>
      <c r="E87" s="74"/>
      <c r="F87" s="74"/>
      <c r="G87" s="74"/>
    </row>
    <row r="88" spans="1:7" s="3" customFormat="1" ht="16.5" customHeight="1" thickBot="1">
      <c r="A88" s="73"/>
      <c r="B88" s="73"/>
      <c r="C88" s="76"/>
      <c r="D88" s="74"/>
      <c r="E88" s="77"/>
      <c r="F88" s="73">
        <f>D88</f>
        <v>0</v>
      </c>
      <c r="G88" s="77">
        <f>E88</f>
        <v>0</v>
      </c>
    </row>
    <row r="89" spans="1:7" s="1" customFormat="1" ht="21" customHeight="1" thickBot="1">
      <c r="A89" s="102" t="s">
        <v>100</v>
      </c>
      <c r="B89" s="103"/>
      <c r="C89" s="104"/>
      <c r="D89" s="91">
        <f>SUM(D88:D88)</f>
        <v>0</v>
      </c>
      <c r="E89" s="92">
        <f>SUM(E88:E88)</f>
        <v>0</v>
      </c>
      <c r="F89" s="91">
        <f>SUM(F88:F88)</f>
        <v>0</v>
      </c>
      <c r="G89" s="93">
        <f>SUM(G88:G88)</f>
        <v>0</v>
      </c>
    </row>
    <row r="90" spans="1:7" s="13" customFormat="1" ht="21" customHeight="1" thickBot="1">
      <c r="A90" s="14"/>
      <c r="B90" s="15" t="s">
        <v>101</v>
      </c>
      <c r="C90" s="15"/>
      <c r="D90" s="95">
        <f>D85+D89</f>
        <v>219.66</v>
      </c>
      <c r="E90" s="95">
        <f>E89+E85</f>
        <v>18.305</v>
      </c>
      <c r="F90" s="95">
        <f>F85+F89</f>
        <v>219.66</v>
      </c>
      <c r="G90" s="95">
        <f>G89+G85</f>
        <v>18.305</v>
      </c>
    </row>
    <row r="91" spans="1:7" s="2" customFormat="1" ht="26.25" customHeight="1" thickBot="1">
      <c r="A91" s="108" t="s">
        <v>178</v>
      </c>
      <c r="B91" s="109"/>
      <c r="C91" s="109"/>
      <c r="D91" s="109"/>
      <c r="E91" s="109"/>
      <c r="F91" s="109"/>
      <c r="G91" s="110"/>
    </row>
    <row r="104" ht="12.75">
      <c r="B104" s="78"/>
    </row>
    <row r="105" ht="12.75">
      <c r="B105" s="78"/>
    </row>
  </sheetData>
  <sheetProtection/>
  <mergeCells count="93">
    <mergeCell ref="A85:C85"/>
    <mergeCell ref="B86:G86"/>
    <mergeCell ref="A89:C89"/>
    <mergeCell ref="A91:G91"/>
    <mergeCell ref="G73:G75"/>
    <mergeCell ref="B76:C76"/>
    <mergeCell ref="D77:D81"/>
    <mergeCell ref="E77:E81"/>
    <mergeCell ref="F77:F81"/>
    <mergeCell ref="G77:G81"/>
    <mergeCell ref="C79:C81"/>
    <mergeCell ref="B69:C69"/>
    <mergeCell ref="A71:C71"/>
    <mergeCell ref="B72:C72"/>
    <mergeCell ref="D73:D75"/>
    <mergeCell ref="E73:E75"/>
    <mergeCell ref="F73:F75"/>
    <mergeCell ref="B65:C65"/>
    <mergeCell ref="C66:C67"/>
    <mergeCell ref="D66:D68"/>
    <mergeCell ref="E66:E68"/>
    <mergeCell ref="F66:F68"/>
    <mergeCell ref="G66:G68"/>
    <mergeCell ref="B57:C57"/>
    <mergeCell ref="C58:C64"/>
    <mergeCell ref="D58:D64"/>
    <mergeCell ref="E58:E64"/>
    <mergeCell ref="F58:F64"/>
    <mergeCell ref="G58:G64"/>
    <mergeCell ref="F47:F51"/>
    <mergeCell ref="G47:G51"/>
    <mergeCell ref="C49:C51"/>
    <mergeCell ref="B52:C52"/>
    <mergeCell ref="D53:D56"/>
    <mergeCell ref="E53:E56"/>
    <mergeCell ref="F53:F56"/>
    <mergeCell ref="G53:G56"/>
    <mergeCell ref="B40:C40"/>
    <mergeCell ref="A42:C42"/>
    <mergeCell ref="B43:C43"/>
    <mergeCell ref="B46:C46"/>
    <mergeCell ref="D47:D51"/>
    <mergeCell ref="E47:E51"/>
    <mergeCell ref="B37:C37"/>
    <mergeCell ref="C38:C39"/>
    <mergeCell ref="D38:D39"/>
    <mergeCell ref="E38:E39"/>
    <mergeCell ref="F38:F39"/>
    <mergeCell ref="G38:G39"/>
    <mergeCell ref="B34:C34"/>
    <mergeCell ref="C35:C36"/>
    <mergeCell ref="D35:D36"/>
    <mergeCell ref="E35:E36"/>
    <mergeCell ref="F35:F36"/>
    <mergeCell ref="G35:G36"/>
    <mergeCell ref="B26:C26"/>
    <mergeCell ref="C27:C28"/>
    <mergeCell ref="D27:D33"/>
    <mergeCell ref="E27:E33"/>
    <mergeCell ref="F27:F33"/>
    <mergeCell ref="G27:G33"/>
    <mergeCell ref="B22:C22"/>
    <mergeCell ref="C23:C25"/>
    <mergeCell ref="D23:D25"/>
    <mergeCell ref="E23:E25"/>
    <mergeCell ref="F23:F25"/>
    <mergeCell ref="G23:G25"/>
    <mergeCell ref="B17:C17"/>
    <mergeCell ref="C18:C21"/>
    <mergeCell ref="D18:D21"/>
    <mergeCell ref="E18:E21"/>
    <mergeCell ref="F18:F21"/>
    <mergeCell ref="G18:G21"/>
    <mergeCell ref="B12:C12"/>
    <mergeCell ref="C13:C16"/>
    <mergeCell ref="D13:D16"/>
    <mergeCell ref="E13:E16"/>
    <mergeCell ref="F13:F16"/>
    <mergeCell ref="G13:G16"/>
    <mergeCell ref="A8:C8"/>
    <mergeCell ref="B9:C9"/>
    <mergeCell ref="D10:D11"/>
    <mergeCell ref="E10:E11"/>
    <mergeCell ref="F10:F11"/>
    <mergeCell ref="G10:G11"/>
    <mergeCell ref="B1:G1"/>
    <mergeCell ref="B2:G2"/>
    <mergeCell ref="A3:B5"/>
    <mergeCell ref="A6:A7"/>
    <mergeCell ref="B6:B7"/>
    <mergeCell ref="C6:C7"/>
    <mergeCell ref="D6:E6"/>
    <mergeCell ref="F6:G6"/>
  </mergeCells>
  <printOptions/>
  <pageMargins left="0.2755905511811024" right="0.2755905511811024" top="0.35433070866141736" bottom="0.2362204724409449" header="0.5118110236220472" footer="0.15748031496062992"/>
  <pageSetup horizontalDpi="600" verticalDpi="600" orientation="landscape" paperSize="9" scale="58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2019-08-30T08:28:57Z</cp:lastPrinted>
  <dcterms:created xsi:type="dcterms:W3CDTF">1996-10-08T23:32:33Z</dcterms:created>
  <dcterms:modified xsi:type="dcterms:W3CDTF">2019-08-30T11:29:33Z</dcterms:modified>
  <cp:category/>
  <cp:version/>
  <cp:contentType/>
  <cp:contentStatus/>
</cp:coreProperties>
</file>